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90" yWindow="105" windowWidth="15480" windowHeight="5775" activeTab="2"/>
  </bookViews>
  <sheets>
    <sheet name="Lamp IV " sheetId="10" r:id="rId1"/>
    <sheet name="Lamp IV (contoh)" sheetId="7" r:id="rId2"/>
    <sheet name="Petunjuk Lamp IV" sheetId="3" r:id="rId3"/>
  </sheets>
  <definedNames>
    <definedName name="_xlnm.Print_Area" localSheetId="0">'Lamp IV '!$A$1:$M$233</definedName>
    <definedName name="_xlnm.Print_Area" localSheetId="1">'Lamp IV (contoh)'!$A$1:$M$233</definedName>
    <definedName name="_xlnm.Print_Titles" localSheetId="1">'Lamp IV (contoh)'!$7:$9</definedName>
  </definedNames>
  <calcPr calcId="124519"/>
</workbook>
</file>

<file path=xl/calcChain.xml><?xml version="1.0" encoding="utf-8"?>
<calcChain xmlns="http://schemas.openxmlformats.org/spreadsheetml/2006/main">
  <c r="A6" i="3"/>
  <c r="A7" s="1"/>
  <c r="A8" s="1"/>
  <c r="A9" s="1"/>
  <c r="A10" s="1"/>
  <c r="A11" s="1"/>
  <c r="A12" s="1"/>
  <c r="A13" s="1"/>
  <c r="A14" s="1"/>
  <c r="A15" s="1"/>
  <c r="A16" s="1"/>
  <c r="A17" s="1"/>
  <c r="A18" s="1"/>
  <c r="D232" i="7"/>
  <c r="H217" i="10" l="1"/>
  <c r="H219"/>
  <c r="L213"/>
  <c r="M213" s="1"/>
  <c r="G213"/>
  <c r="H213" s="1"/>
  <c r="L212"/>
  <c r="M212" s="1"/>
  <c r="G212"/>
  <c r="H212" s="1"/>
  <c r="L211"/>
  <c r="M211" s="1"/>
  <c r="G211"/>
  <c r="H211" s="1"/>
  <c r="L210"/>
  <c r="M210" s="1"/>
  <c r="G210"/>
  <c r="H210" s="1"/>
  <c r="L209"/>
  <c r="M209" s="1"/>
  <c r="G209"/>
  <c r="H209" s="1"/>
  <c r="L208"/>
  <c r="M208" s="1"/>
  <c r="G208"/>
  <c r="H208" s="1"/>
  <c r="L207"/>
  <c r="M207" s="1"/>
  <c r="G207"/>
  <c r="H207" s="1"/>
  <c r="L206"/>
  <c r="M206" s="1"/>
  <c r="G206"/>
  <c r="H206" s="1"/>
  <c r="L205"/>
  <c r="M205" s="1"/>
  <c r="G205"/>
  <c r="H205" s="1"/>
  <c r="L204"/>
  <c r="M204" s="1"/>
  <c r="G204"/>
  <c r="H204" s="1"/>
  <c r="L203"/>
  <c r="M203" s="1"/>
  <c r="G203"/>
  <c r="H203" s="1"/>
  <c r="L202"/>
  <c r="M202" s="1"/>
  <c r="G202"/>
  <c r="H202" s="1"/>
  <c r="L201"/>
  <c r="M201" s="1"/>
  <c r="G201"/>
  <c r="H201" s="1"/>
  <c r="L200"/>
  <c r="M200" s="1"/>
  <c r="G200"/>
  <c r="H200" s="1"/>
  <c r="L199"/>
  <c r="M199" s="1"/>
  <c r="G199"/>
  <c r="H199" s="1"/>
  <c r="L198"/>
  <c r="M198" s="1"/>
  <c r="G198"/>
  <c r="H198" s="1"/>
  <c r="L197"/>
  <c r="M197" s="1"/>
  <c r="G197"/>
  <c r="H197" s="1"/>
  <c r="L196"/>
  <c r="M196" s="1"/>
  <c r="M215" s="1"/>
  <c r="G196"/>
  <c r="H196" s="1"/>
  <c r="H190"/>
  <c r="L186"/>
  <c r="M186" s="1"/>
  <c r="G186"/>
  <c r="H186" s="1"/>
  <c r="C186"/>
  <c r="L185"/>
  <c r="M185" s="1"/>
  <c r="G185"/>
  <c r="H185" s="1"/>
  <c r="C185"/>
  <c r="L184"/>
  <c r="M184" s="1"/>
  <c r="G184"/>
  <c r="H184" s="1"/>
  <c r="C184"/>
  <c r="L183"/>
  <c r="M183" s="1"/>
  <c r="G183"/>
  <c r="H183" s="1"/>
  <c r="C183"/>
  <c r="L182"/>
  <c r="M182" s="1"/>
  <c r="G182"/>
  <c r="H182" s="1"/>
  <c r="C182"/>
  <c r="L181"/>
  <c r="M181" s="1"/>
  <c r="G181"/>
  <c r="H181" s="1"/>
  <c r="C181"/>
  <c r="L180"/>
  <c r="M180" s="1"/>
  <c r="G180"/>
  <c r="H180" s="1"/>
  <c r="C180"/>
  <c r="L179"/>
  <c r="M179" s="1"/>
  <c r="G179"/>
  <c r="H179" s="1"/>
  <c r="C179"/>
  <c r="L178"/>
  <c r="M178" s="1"/>
  <c r="G178"/>
  <c r="H178" s="1"/>
  <c r="C178"/>
  <c r="L177"/>
  <c r="M177" s="1"/>
  <c r="G177"/>
  <c r="H177" s="1"/>
  <c r="C177"/>
  <c r="L176"/>
  <c r="M176" s="1"/>
  <c r="G176"/>
  <c r="H176" s="1"/>
  <c r="C176"/>
  <c r="L175"/>
  <c r="M175" s="1"/>
  <c r="G175"/>
  <c r="H175" s="1"/>
  <c r="C175"/>
  <c r="L174"/>
  <c r="M174" s="1"/>
  <c r="G174"/>
  <c r="H174" s="1"/>
  <c r="C174"/>
  <c r="L173"/>
  <c r="M173" s="1"/>
  <c r="G173"/>
  <c r="H173" s="1"/>
  <c r="C173"/>
  <c r="L172"/>
  <c r="M172" s="1"/>
  <c r="G172"/>
  <c r="H172" s="1"/>
  <c r="C172"/>
  <c r="L171"/>
  <c r="M171" s="1"/>
  <c r="G171"/>
  <c r="H171" s="1"/>
  <c r="C171"/>
  <c r="L170"/>
  <c r="M170" s="1"/>
  <c r="G170"/>
  <c r="H170" s="1"/>
  <c r="C170"/>
  <c r="L169"/>
  <c r="M169" s="1"/>
  <c r="G169"/>
  <c r="H169" s="1"/>
  <c r="C169"/>
  <c r="L168"/>
  <c r="M168" s="1"/>
  <c r="G168"/>
  <c r="H168" s="1"/>
  <c r="C168"/>
  <c r="L167"/>
  <c r="M167" s="1"/>
  <c r="G167"/>
  <c r="H167" s="1"/>
  <c r="C167"/>
  <c r="L166"/>
  <c r="M166" s="1"/>
  <c r="G166"/>
  <c r="H166" s="1"/>
  <c r="C166"/>
  <c r="L165"/>
  <c r="M165" s="1"/>
  <c r="G165"/>
  <c r="H165" s="1"/>
  <c r="C165"/>
  <c r="L164"/>
  <c r="M164" s="1"/>
  <c r="G164"/>
  <c r="H164" s="1"/>
  <c r="C164"/>
  <c r="L163"/>
  <c r="M163" s="1"/>
  <c r="G163"/>
  <c r="H163" s="1"/>
  <c r="C163"/>
  <c r="L162"/>
  <c r="M162" s="1"/>
  <c r="G162"/>
  <c r="H162" s="1"/>
  <c r="C162"/>
  <c r="L161"/>
  <c r="M161" s="1"/>
  <c r="G161"/>
  <c r="H161" s="1"/>
  <c r="C161"/>
  <c r="L160"/>
  <c r="M160" s="1"/>
  <c r="G160"/>
  <c r="H160" s="1"/>
  <c r="C160"/>
  <c r="L159"/>
  <c r="M159" s="1"/>
  <c r="G159"/>
  <c r="H159" s="1"/>
  <c r="C159"/>
  <c r="L158"/>
  <c r="M158" s="1"/>
  <c r="G158"/>
  <c r="H158" s="1"/>
  <c r="C158"/>
  <c r="L157"/>
  <c r="M157" s="1"/>
  <c r="G157"/>
  <c r="H157" s="1"/>
  <c r="C157"/>
  <c r="L156"/>
  <c r="M156" s="1"/>
  <c r="G156"/>
  <c r="H156" s="1"/>
  <c r="C156"/>
  <c r="L155"/>
  <c r="M155" s="1"/>
  <c r="G155"/>
  <c r="H155" s="1"/>
  <c r="C155"/>
  <c r="L154"/>
  <c r="M154" s="1"/>
  <c r="G154"/>
  <c r="H154" s="1"/>
  <c r="C154"/>
  <c r="L153"/>
  <c r="M153" s="1"/>
  <c r="G153"/>
  <c r="H153" s="1"/>
  <c r="C153"/>
  <c r="L152"/>
  <c r="M152" s="1"/>
  <c r="G152"/>
  <c r="H152" s="1"/>
  <c r="C152"/>
  <c r="L151"/>
  <c r="M151" s="1"/>
  <c r="G151"/>
  <c r="H151" s="1"/>
  <c r="C151"/>
  <c r="L150"/>
  <c r="M150" s="1"/>
  <c r="G150"/>
  <c r="H150" s="1"/>
  <c r="C150"/>
  <c r="L149"/>
  <c r="M149" s="1"/>
  <c r="G149"/>
  <c r="H149" s="1"/>
  <c r="C149"/>
  <c r="L148"/>
  <c r="M148" s="1"/>
  <c r="G148"/>
  <c r="H148" s="1"/>
  <c r="C148"/>
  <c r="L147"/>
  <c r="M147" s="1"/>
  <c r="G147"/>
  <c r="H147" s="1"/>
  <c r="C147"/>
  <c r="L146"/>
  <c r="M146" s="1"/>
  <c r="G146"/>
  <c r="H146" s="1"/>
  <c r="C146"/>
  <c r="L145"/>
  <c r="M145" s="1"/>
  <c r="G145"/>
  <c r="H145" s="1"/>
  <c r="C145"/>
  <c r="L144"/>
  <c r="M144" s="1"/>
  <c r="G144"/>
  <c r="H144" s="1"/>
  <c r="C144"/>
  <c r="L143"/>
  <c r="M143" s="1"/>
  <c r="G143"/>
  <c r="H143" s="1"/>
  <c r="C143"/>
  <c r="L142"/>
  <c r="M142" s="1"/>
  <c r="G142"/>
  <c r="H142" s="1"/>
  <c r="C142"/>
  <c r="L141"/>
  <c r="M141" s="1"/>
  <c r="G141"/>
  <c r="H141" s="1"/>
  <c r="C141"/>
  <c r="L140"/>
  <c r="M140" s="1"/>
  <c r="G140"/>
  <c r="H140" s="1"/>
  <c r="C140"/>
  <c r="L139"/>
  <c r="M139" s="1"/>
  <c r="G139"/>
  <c r="H139" s="1"/>
  <c r="C139"/>
  <c r="L138"/>
  <c r="M138" s="1"/>
  <c r="G138"/>
  <c r="H138" s="1"/>
  <c r="C138"/>
  <c r="L137"/>
  <c r="M137" s="1"/>
  <c r="G137"/>
  <c r="H137" s="1"/>
  <c r="C137"/>
  <c r="L136"/>
  <c r="M136" s="1"/>
  <c r="G136"/>
  <c r="H136" s="1"/>
  <c r="C136"/>
  <c r="L135"/>
  <c r="M135" s="1"/>
  <c r="G135"/>
  <c r="H135" s="1"/>
  <c r="C135"/>
  <c r="L134"/>
  <c r="M134" s="1"/>
  <c r="G134"/>
  <c r="H134" s="1"/>
  <c r="C134"/>
  <c r="L133"/>
  <c r="M133" s="1"/>
  <c r="G133"/>
  <c r="H133" s="1"/>
  <c r="C133"/>
  <c r="L132"/>
  <c r="M132" s="1"/>
  <c r="G132"/>
  <c r="H132" s="1"/>
  <c r="C132"/>
  <c r="L131"/>
  <c r="M131" s="1"/>
  <c r="G131"/>
  <c r="H131" s="1"/>
  <c r="C131"/>
  <c r="L130"/>
  <c r="M130" s="1"/>
  <c r="G130"/>
  <c r="H130" s="1"/>
  <c r="C130"/>
  <c r="L129"/>
  <c r="M129" s="1"/>
  <c r="G129"/>
  <c r="H129" s="1"/>
  <c r="C129"/>
  <c r="L128"/>
  <c r="M128" s="1"/>
  <c r="G128"/>
  <c r="H128" s="1"/>
  <c r="C128"/>
  <c r="L127"/>
  <c r="M127" s="1"/>
  <c r="G127"/>
  <c r="H127" s="1"/>
  <c r="C127"/>
  <c r="L126"/>
  <c r="M126" s="1"/>
  <c r="G126"/>
  <c r="H126" s="1"/>
  <c r="C126"/>
  <c r="L125"/>
  <c r="M125" s="1"/>
  <c r="G125"/>
  <c r="H125" s="1"/>
  <c r="C125"/>
  <c r="L124"/>
  <c r="M124" s="1"/>
  <c r="G124"/>
  <c r="H124" s="1"/>
  <c r="C124"/>
  <c r="L123"/>
  <c r="M123" s="1"/>
  <c r="G123"/>
  <c r="H123" s="1"/>
  <c r="C123"/>
  <c r="L122"/>
  <c r="M122" s="1"/>
  <c r="G122"/>
  <c r="H122" s="1"/>
  <c r="C122"/>
  <c r="L121"/>
  <c r="M121" s="1"/>
  <c r="G121"/>
  <c r="H121" s="1"/>
  <c r="C121"/>
  <c r="L120"/>
  <c r="M120" s="1"/>
  <c r="G120"/>
  <c r="H120" s="1"/>
  <c r="C120"/>
  <c r="L119"/>
  <c r="M119" s="1"/>
  <c r="G119"/>
  <c r="H119" s="1"/>
  <c r="C119"/>
  <c r="L118"/>
  <c r="M118" s="1"/>
  <c r="G118"/>
  <c r="H118" s="1"/>
  <c r="C118"/>
  <c r="L117"/>
  <c r="M117" s="1"/>
  <c r="G117"/>
  <c r="H117" s="1"/>
  <c r="C117"/>
  <c r="L116"/>
  <c r="M116" s="1"/>
  <c r="G116"/>
  <c r="H116" s="1"/>
  <c r="C116"/>
  <c r="L115"/>
  <c r="M115" s="1"/>
  <c r="G115"/>
  <c r="H115" s="1"/>
  <c r="C115"/>
  <c r="L114"/>
  <c r="M114" s="1"/>
  <c r="G114"/>
  <c r="H114" s="1"/>
  <c r="C114"/>
  <c r="L113"/>
  <c r="M113" s="1"/>
  <c r="G113"/>
  <c r="H113" s="1"/>
  <c r="C113"/>
  <c r="L112"/>
  <c r="M112" s="1"/>
  <c r="G112"/>
  <c r="H112" s="1"/>
  <c r="C112"/>
  <c r="L111"/>
  <c r="M111" s="1"/>
  <c r="G111"/>
  <c r="H111" s="1"/>
  <c r="C111"/>
  <c r="L110"/>
  <c r="M110" s="1"/>
  <c r="G110"/>
  <c r="H110" s="1"/>
  <c r="C110"/>
  <c r="L109"/>
  <c r="M109" s="1"/>
  <c r="G109"/>
  <c r="H109" s="1"/>
  <c r="C109"/>
  <c r="L108"/>
  <c r="M108" s="1"/>
  <c r="G108"/>
  <c r="H108" s="1"/>
  <c r="C108"/>
  <c r="L107"/>
  <c r="M107" s="1"/>
  <c r="G107"/>
  <c r="H107" s="1"/>
  <c r="C107"/>
  <c r="L106"/>
  <c r="M106" s="1"/>
  <c r="G106"/>
  <c r="H106" s="1"/>
  <c r="C106"/>
  <c r="L105"/>
  <c r="M105" s="1"/>
  <c r="G105"/>
  <c r="H105" s="1"/>
  <c r="C105"/>
  <c r="L104"/>
  <c r="M104" s="1"/>
  <c r="G104"/>
  <c r="H104" s="1"/>
  <c r="C104"/>
  <c r="L103"/>
  <c r="M103" s="1"/>
  <c r="G103"/>
  <c r="H103" s="1"/>
  <c r="C103"/>
  <c r="L102"/>
  <c r="M102" s="1"/>
  <c r="G102"/>
  <c r="H102" s="1"/>
  <c r="C102"/>
  <c r="L101"/>
  <c r="M101" s="1"/>
  <c r="G101"/>
  <c r="H101" s="1"/>
  <c r="C101"/>
  <c r="L100"/>
  <c r="M100" s="1"/>
  <c r="G100"/>
  <c r="H100" s="1"/>
  <c r="C100"/>
  <c r="L99"/>
  <c r="M99" s="1"/>
  <c r="G99"/>
  <c r="H99" s="1"/>
  <c r="C99"/>
  <c r="L98"/>
  <c r="M98" s="1"/>
  <c r="G98"/>
  <c r="H98" s="1"/>
  <c r="C98"/>
  <c r="L97"/>
  <c r="M97" s="1"/>
  <c r="G97"/>
  <c r="H97" s="1"/>
  <c r="C97"/>
  <c r="L96"/>
  <c r="M96" s="1"/>
  <c r="G96"/>
  <c r="H96" s="1"/>
  <c r="C96"/>
  <c r="L95"/>
  <c r="M95" s="1"/>
  <c r="G95"/>
  <c r="H95" s="1"/>
  <c r="C95"/>
  <c r="L94"/>
  <c r="M94" s="1"/>
  <c r="G94"/>
  <c r="H94" s="1"/>
  <c r="C94"/>
  <c r="L93"/>
  <c r="M93" s="1"/>
  <c r="G93"/>
  <c r="H93" s="1"/>
  <c r="C93"/>
  <c r="L92"/>
  <c r="M92" s="1"/>
  <c r="G92"/>
  <c r="H92" s="1"/>
  <c r="C92"/>
  <c r="L91"/>
  <c r="M91" s="1"/>
  <c r="G91"/>
  <c r="H91" s="1"/>
  <c r="C91"/>
  <c r="L90"/>
  <c r="M90" s="1"/>
  <c r="G90"/>
  <c r="H90" s="1"/>
  <c r="C90"/>
  <c r="L89"/>
  <c r="M89" s="1"/>
  <c r="G89"/>
  <c r="H89" s="1"/>
  <c r="C89"/>
  <c r="L88"/>
  <c r="M88" s="1"/>
  <c r="G88"/>
  <c r="H88" s="1"/>
  <c r="C88"/>
  <c r="L87"/>
  <c r="M87" s="1"/>
  <c r="G87"/>
  <c r="H87" s="1"/>
  <c r="C87"/>
  <c r="L86"/>
  <c r="M86" s="1"/>
  <c r="G86"/>
  <c r="H86" s="1"/>
  <c r="C86"/>
  <c r="L85"/>
  <c r="M85" s="1"/>
  <c r="G85"/>
  <c r="H85" s="1"/>
  <c r="C85"/>
  <c r="L84"/>
  <c r="M84" s="1"/>
  <c r="G84"/>
  <c r="H84" s="1"/>
  <c r="C84"/>
  <c r="L83"/>
  <c r="M83" s="1"/>
  <c r="G83"/>
  <c r="H83" s="1"/>
  <c r="C83"/>
  <c r="L82"/>
  <c r="M82" s="1"/>
  <c r="G82"/>
  <c r="H82" s="1"/>
  <c r="C82"/>
  <c r="L81"/>
  <c r="M81" s="1"/>
  <c r="G81"/>
  <c r="H81" s="1"/>
  <c r="C81"/>
  <c r="L80"/>
  <c r="M80" s="1"/>
  <c r="G80"/>
  <c r="H80" s="1"/>
  <c r="C80"/>
  <c r="L79"/>
  <c r="M79" s="1"/>
  <c r="G79"/>
  <c r="H79" s="1"/>
  <c r="C79"/>
  <c r="L78"/>
  <c r="M78" s="1"/>
  <c r="G78"/>
  <c r="H78" s="1"/>
  <c r="C78"/>
  <c r="L77"/>
  <c r="M77" s="1"/>
  <c r="G77"/>
  <c r="H77" s="1"/>
  <c r="C77"/>
  <c r="L76"/>
  <c r="M76" s="1"/>
  <c r="G76"/>
  <c r="H76" s="1"/>
  <c r="C76"/>
  <c r="L75"/>
  <c r="M75" s="1"/>
  <c r="G75"/>
  <c r="H75" s="1"/>
  <c r="C75"/>
  <c r="L74"/>
  <c r="M74" s="1"/>
  <c r="G74"/>
  <c r="H74" s="1"/>
  <c r="C74"/>
  <c r="L73"/>
  <c r="M73" s="1"/>
  <c r="G73"/>
  <c r="H73" s="1"/>
  <c r="C73"/>
  <c r="L72"/>
  <c r="M72" s="1"/>
  <c r="G72"/>
  <c r="H72" s="1"/>
  <c r="C72"/>
  <c r="L71"/>
  <c r="M71" s="1"/>
  <c r="G71"/>
  <c r="H71" s="1"/>
  <c r="C71"/>
  <c r="L70"/>
  <c r="M70" s="1"/>
  <c r="G70"/>
  <c r="H70" s="1"/>
  <c r="C70"/>
  <c r="L69"/>
  <c r="M69" s="1"/>
  <c r="G69"/>
  <c r="H69" s="1"/>
  <c r="C69"/>
  <c r="L68"/>
  <c r="M68" s="1"/>
  <c r="G68"/>
  <c r="H68" s="1"/>
  <c r="C68"/>
  <c r="L67"/>
  <c r="M67" s="1"/>
  <c r="G67"/>
  <c r="H67" s="1"/>
  <c r="C67"/>
  <c r="L66"/>
  <c r="M66" s="1"/>
  <c r="G66"/>
  <c r="H66" s="1"/>
  <c r="C66"/>
  <c r="L65"/>
  <c r="M65" s="1"/>
  <c r="G65"/>
  <c r="H65" s="1"/>
  <c r="C65"/>
  <c r="L64"/>
  <c r="M64" s="1"/>
  <c r="G64"/>
  <c r="H64" s="1"/>
  <c r="C64"/>
  <c r="L63"/>
  <c r="M63" s="1"/>
  <c r="G63"/>
  <c r="H63" s="1"/>
  <c r="C63"/>
  <c r="L62"/>
  <c r="M62" s="1"/>
  <c r="G62"/>
  <c r="H62" s="1"/>
  <c r="C62"/>
  <c r="L61"/>
  <c r="M61" s="1"/>
  <c r="G61"/>
  <c r="H61" s="1"/>
  <c r="C61"/>
  <c r="L60"/>
  <c r="M60" s="1"/>
  <c r="G60"/>
  <c r="H60" s="1"/>
  <c r="C60"/>
  <c r="L59"/>
  <c r="M59" s="1"/>
  <c r="G59"/>
  <c r="H59" s="1"/>
  <c r="C59"/>
  <c r="L58"/>
  <c r="M58" s="1"/>
  <c r="G58"/>
  <c r="H58" s="1"/>
  <c r="C58"/>
  <c r="L57"/>
  <c r="M57" s="1"/>
  <c r="G57"/>
  <c r="H57" s="1"/>
  <c r="C57"/>
  <c r="L56"/>
  <c r="M56" s="1"/>
  <c r="G56"/>
  <c r="H56" s="1"/>
  <c r="C56"/>
  <c r="L55"/>
  <c r="M55" s="1"/>
  <c r="G55"/>
  <c r="H55" s="1"/>
  <c r="C55"/>
  <c r="L54"/>
  <c r="M54" s="1"/>
  <c r="G54"/>
  <c r="H54" s="1"/>
  <c r="C54"/>
  <c r="L53"/>
  <c r="M53" s="1"/>
  <c r="G53"/>
  <c r="H53" s="1"/>
  <c r="C53"/>
  <c r="L52"/>
  <c r="M52" s="1"/>
  <c r="G52"/>
  <c r="H52" s="1"/>
  <c r="C52"/>
  <c r="L51"/>
  <c r="M51" s="1"/>
  <c r="G51"/>
  <c r="H51" s="1"/>
  <c r="C51"/>
  <c r="L50"/>
  <c r="M50" s="1"/>
  <c r="G50"/>
  <c r="H50" s="1"/>
  <c r="C50"/>
  <c r="L49"/>
  <c r="M49" s="1"/>
  <c r="G49"/>
  <c r="H49" s="1"/>
  <c r="C49"/>
  <c r="L48"/>
  <c r="M48" s="1"/>
  <c r="G48"/>
  <c r="H48" s="1"/>
  <c r="C48"/>
  <c r="L47"/>
  <c r="M47" s="1"/>
  <c r="G47"/>
  <c r="H47" s="1"/>
  <c r="C47"/>
  <c r="L46"/>
  <c r="M46" s="1"/>
  <c r="G46"/>
  <c r="H46" s="1"/>
  <c r="C46"/>
  <c r="L45"/>
  <c r="M45" s="1"/>
  <c r="G45"/>
  <c r="H45" s="1"/>
  <c r="C45"/>
  <c r="L44"/>
  <c r="M44" s="1"/>
  <c r="G44"/>
  <c r="H44" s="1"/>
  <c r="C44"/>
  <c r="L43"/>
  <c r="M43" s="1"/>
  <c r="G43"/>
  <c r="H43" s="1"/>
  <c r="C43"/>
  <c r="L42"/>
  <c r="M42" s="1"/>
  <c r="G42"/>
  <c r="H42" s="1"/>
  <c r="C42"/>
  <c r="L41"/>
  <c r="M41" s="1"/>
  <c r="G41"/>
  <c r="H41" s="1"/>
  <c r="C41"/>
  <c r="L40"/>
  <c r="M40" s="1"/>
  <c r="G40"/>
  <c r="H40" s="1"/>
  <c r="C40"/>
  <c r="L39"/>
  <c r="M39" s="1"/>
  <c r="G39"/>
  <c r="H39" s="1"/>
  <c r="C39"/>
  <c r="L38"/>
  <c r="M38" s="1"/>
  <c r="G38"/>
  <c r="H38" s="1"/>
  <c r="C38"/>
  <c r="L37"/>
  <c r="M37" s="1"/>
  <c r="G37"/>
  <c r="H37" s="1"/>
  <c r="C37"/>
  <c r="L36"/>
  <c r="M36" s="1"/>
  <c r="G36"/>
  <c r="H36" s="1"/>
  <c r="C36"/>
  <c r="L35"/>
  <c r="M35" s="1"/>
  <c r="G35"/>
  <c r="H35" s="1"/>
  <c r="C35"/>
  <c r="L34"/>
  <c r="M34" s="1"/>
  <c r="G34"/>
  <c r="H34" s="1"/>
  <c r="C34"/>
  <c r="L33"/>
  <c r="M33" s="1"/>
  <c r="G33"/>
  <c r="H33" s="1"/>
  <c r="C33"/>
  <c r="L32"/>
  <c r="M32" s="1"/>
  <c r="G32"/>
  <c r="H32" s="1"/>
  <c r="C32"/>
  <c r="L31"/>
  <c r="M31" s="1"/>
  <c r="G31"/>
  <c r="H31" s="1"/>
  <c r="C31"/>
  <c r="L30"/>
  <c r="M30" s="1"/>
  <c r="G30"/>
  <c r="H30" s="1"/>
  <c r="C30"/>
  <c r="L29"/>
  <c r="M29" s="1"/>
  <c r="G29"/>
  <c r="H29" s="1"/>
  <c r="C29"/>
  <c r="L28"/>
  <c r="M28" s="1"/>
  <c r="G28"/>
  <c r="H28" s="1"/>
  <c r="C28"/>
  <c r="L27"/>
  <c r="M27" s="1"/>
  <c r="G27"/>
  <c r="H27" s="1"/>
  <c r="C27"/>
  <c r="L26"/>
  <c r="M26" s="1"/>
  <c r="G26"/>
  <c r="H26" s="1"/>
  <c r="C26"/>
  <c r="L25"/>
  <c r="M25" s="1"/>
  <c r="G25"/>
  <c r="H25" s="1"/>
  <c r="C25"/>
  <c r="L24"/>
  <c r="M24" s="1"/>
  <c r="G24"/>
  <c r="H24" s="1"/>
  <c r="C24"/>
  <c r="L23"/>
  <c r="M23" s="1"/>
  <c r="G23"/>
  <c r="H23" s="1"/>
  <c r="C23"/>
  <c r="L22"/>
  <c r="M22" s="1"/>
  <c r="G22"/>
  <c r="H22" s="1"/>
  <c r="C22"/>
  <c r="L21"/>
  <c r="M21" s="1"/>
  <c r="G21"/>
  <c r="H21" s="1"/>
  <c r="C21"/>
  <c r="L20"/>
  <c r="M20" s="1"/>
  <c r="G20"/>
  <c r="H20" s="1"/>
  <c r="C20"/>
  <c r="L19"/>
  <c r="M19" s="1"/>
  <c r="G19"/>
  <c r="H19" s="1"/>
  <c r="C19"/>
  <c r="L18"/>
  <c r="M18" s="1"/>
  <c r="G18"/>
  <c r="H18" s="1"/>
  <c r="C18"/>
  <c r="L17"/>
  <c r="M17" s="1"/>
  <c r="G17"/>
  <c r="H17" s="1"/>
  <c r="C17"/>
  <c r="L16"/>
  <c r="M16" s="1"/>
  <c r="G16"/>
  <c r="H16" s="1"/>
  <c r="C16"/>
  <c r="L15"/>
  <c r="M15" s="1"/>
  <c r="G15"/>
  <c r="H15" s="1"/>
  <c r="C15"/>
  <c r="L14"/>
  <c r="M14" s="1"/>
  <c r="G14"/>
  <c r="H14" s="1"/>
  <c r="C14"/>
  <c r="L13"/>
  <c r="M13" s="1"/>
  <c r="G13"/>
  <c r="H13" s="1"/>
  <c r="C13"/>
  <c r="H227" l="1"/>
  <c r="H215"/>
  <c r="H221" s="1"/>
  <c r="H188"/>
  <c r="M188"/>
  <c r="M225" s="1"/>
  <c r="H225" l="1"/>
  <c r="H229" s="1"/>
  <c r="D232" s="1"/>
  <c r="H192"/>
  <c r="K232" l="1"/>
  <c r="G232"/>
  <c r="H219" i="7"/>
  <c r="H217"/>
  <c r="L196"/>
  <c r="M196" s="1"/>
  <c r="L213"/>
  <c r="M213" s="1"/>
  <c r="L212"/>
  <c r="L211"/>
  <c r="M211" s="1"/>
  <c r="L210"/>
  <c r="L209"/>
  <c r="M209" s="1"/>
  <c r="L208"/>
  <c r="L207"/>
  <c r="M207" s="1"/>
  <c r="L206"/>
  <c r="L205"/>
  <c r="M205" s="1"/>
  <c r="L204"/>
  <c r="L203"/>
  <c r="M203" s="1"/>
  <c r="L202"/>
  <c r="L201"/>
  <c r="M201" s="1"/>
  <c r="L200"/>
  <c r="L199"/>
  <c r="M199" s="1"/>
  <c r="L198"/>
  <c r="L197"/>
  <c r="M197" s="1"/>
  <c r="G213"/>
  <c r="G212"/>
  <c r="H212" s="1"/>
  <c r="G211"/>
  <c r="G210"/>
  <c r="H210" s="1"/>
  <c r="G209"/>
  <c r="G208"/>
  <c r="H208" s="1"/>
  <c r="G207"/>
  <c r="G206"/>
  <c r="H206" s="1"/>
  <c r="G205"/>
  <c r="G204"/>
  <c r="H204" s="1"/>
  <c r="G203"/>
  <c r="G202"/>
  <c r="H202" s="1"/>
  <c r="G201"/>
  <c r="G200"/>
  <c r="H200" s="1"/>
  <c r="G199"/>
  <c r="G198"/>
  <c r="H198" s="1"/>
  <c r="G197"/>
  <c r="H197" s="1"/>
  <c r="G196"/>
  <c r="H196" s="1"/>
  <c r="M212"/>
  <c r="M210"/>
  <c r="M208"/>
  <c r="M206"/>
  <c r="M204"/>
  <c r="M202"/>
  <c r="M200"/>
  <c r="M198"/>
  <c r="H213"/>
  <c r="H211"/>
  <c r="H209"/>
  <c r="H207"/>
  <c r="H205"/>
  <c r="H203"/>
  <c r="H201"/>
  <c r="H199"/>
  <c r="M215" l="1"/>
  <c r="H215"/>
  <c r="H221" l="1"/>
  <c r="H190" l="1"/>
  <c r="H227" s="1"/>
  <c r="L186"/>
  <c r="M186" s="1"/>
  <c r="L185"/>
  <c r="M185" s="1"/>
  <c r="L184"/>
  <c r="M184" s="1"/>
  <c r="L183"/>
  <c r="M183" s="1"/>
  <c r="L182"/>
  <c r="M182" s="1"/>
  <c r="L181"/>
  <c r="M181" s="1"/>
  <c r="L180"/>
  <c r="M180" s="1"/>
  <c r="L179"/>
  <c r="M179" s="1"/>
  <c r="L178"/>
  <c r="M178" s="1"/>
  <c r="L177"/>
  <c r="M177" s="1"/>
  <c r="L176"/>
  <c r="M176" s="1"/>
  <c r="L175"/>
  <c r="M175" s="1"/>
  <c r="L174"/>
  <c r="M174" s="1"/>
  <c r="L173"/>
  <c r="M173" s="1"/>
  <c r="L172"/>
  <c r="M172" s="1"/>
  <c r="L171"/>
  <c r="M171" s="1"/>
  <c r="L170"/>
  <c r="M170" s="1"/>
  <c r="L169"/>
  <c r="M169" s="1"/>
  <c r="L168"/>
  <c r="M168" s="1"/>
  <c r="L167"/>
  <c r="M167" s="1"/>
  <c r="L166"/>
  <c r="M166" s="1"/>
  <c r="L165"/>
  <c r="M165" s="1"/>
  <c r="L164"/>
  <c r="M164" s="1"/>
  <c r="L163"/>
  <c r="M163" s="1"/>
  <c r="L162"/>
  <c r="M162" s="1"/>
  <c r="L161"/>
  <c r="M161" s="1"/>
  <c r="L160"/>
  <c r="M160" s="1"/>
  <c r="L159"/>
  <c r="M159" s="1"/>
  <c r="L158"/>
  <c r="M158" s="1"/>
  <c r="L157"/>
  <c r="M157" s="1"/>
  <c r="L156"/>
  <c r="M156" s="1"/>
  <c r="L155"/>
  <c r="M155" s="1"/>
  <c r="L154"/>
  <c r="M154" s="1"/>
  <c r="L153"/>
  <c r="M153" s="1"/>
  <c r="L152"/>
  <c r="M152" s="1"/>
  <c r="L151"/>
  <c r="M151" s="1"/>
  <c r="L150"/>
  <c r="M150" s="1"/>
  <c r="L149"/>
  <c r="M149" s="1"/>
  <c r="L148"/>
  <c r="M148" s="1"/>
  <c r="L147"/>
  <c r="M147" s="1"/>
  <c r="L146"/>
  <c r="M146" s="1"/>
  <c r="L145"/>
  <c r="M145" s="1"/>
  <c r="L144"/>
  <c r="M144" s="1"/>
  <c r="L143"/>
  <c r="M143" s="1"/>
  <c r="L142"/>
  <c r="M142" s="1"/>
  <c r="L141"/>
  <c r="M141" s="1"/>
  <c r="L140"/>
  <c r="M140" s="1"/>
  <c r="L139"/>
  <c r="M139" s="1"/>
  <c r="L138"/>
  <c r="M138" s="1"/>
  <c r="L137"/>
  <c r="M137" s="1"/>
  <c r="L136"/>
  <c r="M136" s="1"/>
  <c r="L135"/>
  <c r="M135" s="1"/>
  <c r="L134"/>
  <c r="M134" s="1"/>
  <c r="L133"/>
  <c r="M133" s="1"/>
  <c r="L132"/>
  <c r="M132" s="1"/>
  <c r="L131"/>
  <c r="M131" s="1"/>
  <c r="L130"/>
  <c r="M130" s="1"/>
  <c r="L129"/>
  <c r="M129" s="1"/>
  <c r="L128"/>
  <c r="M128" s="1"/>
  <c r="L127"/>
  <c r="M127" s="1"/>
  <c r="L126"/>
  <c r="M126" s="1"/>
  <c r="L125"/>
  <c r="M125" s="1"/>
  <c r="L124"/>
  <c r="M124" s="1"/>
  <c r="L123"/>
  <c r="M123" s="1"/>
  <c r="L122"/>
  <c r="M122" s="1"/>
  <c r="L121"/>
  <c r="M121" s="1"/>
  <c r="L120"/>
  <c r="M120" s="1"/>
  <c r="L119"/>
  <c r="M119" s="1"/>
  <c r="L118"/>
  <c r="M118" s="1"/>
  <c r="L117"/>
  <c r="M117" s="1"/>
  <c r="L116"/>
  <c r="M116" s="1"/>
  <c r="L115"/>
  <c r="M115" s="1"/>
  <c r="L114"/>
  <c r="M114" s="1"/>
  <c r="L113"/>
  <c r="M113" s="1"/>
  <c r="L112"/>
  <c r="M112" s="1"/>
  <c r="L111"/>
  <c r="M111" s="1"/>
  <c r="L110"/>
  <c r="M110" s="1"/>
  <c r="L109"/>
  <c r="M109" s="1"/>
  <c r="L108"/>
  <c r="M108" s="1"/>
  <c r="L107"/>
  <c r="M107" s="1"/>
  <c r="L106"/>
  <c r="M106" s="1"/>
  <c r="L105"/>
  <c r="M105" s="1"/>
  <c r="L104"/>
  <c r="M104" s="1"/>
  <c r="L103"/>
  <c r="M103" s="1"/>
  <c r="L102"/>
  <c r="M102" s="1"/>
  <c r="L101"/>
  <c r="M101" s="1"/>
  <c r="L100"/>
  <c r="M100" s="1"/>
  <c r="L99"/>
  <c r="M99" s="1"/>
  <c r="L98"/>
  <c r="M98" s="1"/>
  <c r="L97"/>
  <c r="M97" s="1"/>
  <c r="L96"/>
  <c r="M96" s="1"/>
  <c r="L95"/>
  <c r="M95" s="1"/>
  <c r="L94"/>
  <c r="M94" s="1"/>
  <c r="L93"/>
  <c r="M93" s="1"/>
  <c r="L92"/>
  <c r="M92" s="1"/>
  <c r="L91"/>
  <c r="M91" s="1"/>
  <c r="L90"/>
  <c r="M90" s="1"/>
  <c r="L89"/>
  <c r="M89" s="1"/>
  <c r="L88"/>
  <c r="M88" s="1"/>
  <c r="L87"/>
  <c r="M87" s="1"/>
  <c r="L86"/>
  <c r="M86" s="1"/>
  <c r="L85"/>
  <c r="M85" s="1"/>
  <c r="L84"/>
  <c r="M84" s="1"/>
  <c r="L83"/>
  <c r="M83" s="1"/>
  <c r="L82"/>
  <c r="M82" s="1"/>
  <c r="L81"/>
  <c r="M81" s="1"/>
  <c r="L80"/>
  <c r="M80" s="1"/>
  <c r="L79"/>
  <c r="M79" s="1"/>
  <c r="L78"/>
  <c r="M78" s="1"/>
  <c r="L77"/>
  <c r="M77" s="1"/>
  <c r="L76"/>
  <c r="M76" s="1"/>
  <c r="L75"/>
  <c r="M75" s="1"/>
  <c r="L74"/>
  <c r="M74" s="1"/>
  <c r="L73"/>
  <c r="M73" s="1"/>
  <c r="L72"/>
  <c r="M72" s="1"/>
  <c r="L71"/>
  <c r="M71" s="1"/>
  <c r="L70"/>
  <c r="M70" s="1"/>
  <c r="L69"/>
  <c r="M69" s="1"/>
  <c r="L68"/>
  <c r="M68" s="1"/>
  <c r="L67"/>
  <c r="M67" s="1"/>
  <c r="L66"/>
  <c r="M66" s="1"/>
  <c r="L65"/>
  <c r="M65" s="1"/>
  <c r="L64"/>
  <c r="M64" s="1"/>
  <c r="L63"/>
  <c r="M63" s="1"/>
  <c r="L62"/>
  <c r="M62" s="1"/>
  <c r="L61"/>
  <c r="M61" s="1"/>
  <c r="L60"/>
  <c r="M60" s="1"/>
  <c r="L59"/>
  <c r="M59" s="1"/>
  <c r="L58"/>
  <c r="M58" s="1"/>
  <c r="L57"/>
  <c r="M57" s="1"/>
  <c r="L56"/>
  <c r="M56" s="1"/>
  <c r="L55"/>
  <c r="M55" s="1"/>
  <c r="L54"/>
  <c r="M54" s="1"/>
  <c r="L53"/>
  <c r="M53" s="1"/>
  <c r="L52"/>
  <c r="M52" s="1"/>
  <c r="L51"/>
  <c r="M51" s="1"/>
  <c r="L50"/>
  <c r="M50" s="1"/>
  <c r="L49"/>
  <c r="M49" s="1"/>
  <c r="L48"/>
  <c r="M48" s="1"/>
  <c r="L47"/>
  <c r="M47" s="1"/>
  <c r="L46"/>
  <c r="M46" s="1"/>
  <c r="L45"/>
  <c r="M45" s="1"/>
  <c r="L44"/>
  <c r="M44" s="1"/>
  <c r="L43"/>
  <c r="M43" s="1"/>
  <c r="L42"/>
  <c r="M42" s="1"/>
  <c r="L41"/>
  <c r="M41" s="1"/>
  <c r="L40"/>
  <c r="M40" s="1"/>
  <c r="L39"/>
  <c r="M39" s="1"/>
  <c r="L38"/>
  <c r="M38" s="1"/>
  <c r="L37"/>
  <c r="M37" s="1"/>
  <c r="L36"/>
  <c r="M36" s="1"/>
  <c r="L35"/>
  <c r="M35" s="1"/>
  <c r="L34"/>
  <c r="M34" s="1"/>
  <c r="L33"/>
  <c r="M33" s="1"/>
  <c r="L32"/>
  <c r="M32" s="1"/>
  <c r="L31"/>
  <c r="M31" s="1"/>
  <c r="L30"/>
  <c r="M30" s="1"/>
  <c r="L29"/>
  <c r="M29" s="1"/>
  <c r="L28"/>
  <c r="M28" s="1"/>
  <c r="L27"/>
  <c r="M27" s="1"/>
  <c r="L26"/>
  <c r="M26" s="1"/>
  <c r="L25"/>
  <c r="M25" s="1"/>
  <c r="L24"/>
  <c r="M24" s="1"/>
  <c r="L23"/>
  <c r="M23" s="1"/>
  <c r="L22"/>
  <c r="M22" s="1"/>
  <c r="L21"/>
  <c r="M21" s="1"/>
  <c r="L20"/>
  <c r="M20" s="1"/>
  <c r="L19"/>
  <c r="M19" s="1"/>
  <c r="L18"/>
  <c r="M18" s="1"/>
  <c r="L17"/>
  <c r="M17" s="1"/>
  <c r="L16"/>
  <c r="M16" s="1"/>
  <c r="L15"/>
  <c r="M15" s="1"/>
  <c r="L14"/>
  <c r="M14" s="1"/>
  <c r="L13"/>
  <c r="M13" s="1"/>
  <c r="G186"/>
  <c r="H186" s="1"/>
  <c r="G185"/>
  <c r="H185" s="1"/>
  <c r="G184"/>
  <c r="H184" s="1"/>
  <c r="G183"/>
  <c r="H183" s="1"/>
  <c r="G182"/>
  <c r="H182" s="1"/>
  <c r="G181"/>
  <c r="H181" s="1"/>
  <c r="G180"/>
  <c r="H180" s="1"/>
  <c r="G179"/>
  <c r="H179" s="1"/>
  <c r="G178"/>
  <c r="H178" s="1"/>
  <c r="G177"/>
  <c r="H177" s="1"/>
  <c r="G176"/>
  <c r="H176" s="1"/>
  <c r="G175"/>
  <c r="H175" s="1"/>
  <c r="G174"/>
  <c r="H174" s="1"/>
  <c r="G173"/>
  <c r="H173" s="1"/>
  <c r="G172"/>
  <c r="H172" s="1"/>
  <c r="G171"/>
  <c r="H171" s="1"/>
  <c r="G170"/>
  <c r="H170" s="1"/>
  <c r="G169"/>
  <c r="H169" s="1"/>
  <c r="G168"/>
  <c r="H168" s="1"/>
  <c r="G167"/>
  <c r="H167" s="1"/>
  <c r="G166"/>
  <c r="H166" s="1"/>
  <c r="G165"/>
  <c r="H165" s="1"/>
  <c r="G164"/>
  <c r="H164" s="1"/>
  <c r="G163"/>
  <c r="H163" s="1"/>
  <c r="G162"/>
  <c r="H162" s="1"/>
  <c r="G161"/>
  <c r="H161" s="1"/>
  <c r="G160"/>
  <c r="H160" s="1"/>
  <c r="G159"/>
  <c r="H159" s="1"/>
  <c r="G158"/>
  <c r="H158" s="1"/>
  <c r="G157"/>
  <c r="H157" s="1"/>
  <c r="G156"/>
  <c r="H156" s="1"/>
  <c r="G155"/>
  <c r="H155" s="1"/>
  <c r="G154"/>
  <c r="H154" s="1"/>
  <c r="G153"/>
  <c r="H153" s="1"/>
  <c r="G152"/>
  <c r="H152" s="1"/>
  <c r="G151"/>
  <c r="H151" s="1"/>
  <c r="G150"/>
  <c r="H150" s="1"/>
  <c r="G149"/>
  <c r="H149" s="1"/>
  <c r="G148"/>
  <c r="H148" s="1"/>
  <c r="G147"/>
  <c r="H147" s="1"/>
  <c r="G146"/>
  <c r="H146" s="1"/>
  <c r="G145"/>
  <c r="H145" s="1"/>
  <c r="G144"/>
  <c r="H144" s="1"/>
  <c r="G143"/>
  <c r="H143" s="1"/>
  <c r="G142"/>
  <c r="H142" s="1"/>
  <c r="G141"/>
  <c r="H141" s="1"/>
  <c r="G140"/>
  <c r="H140" s="1"/>
  <c r="G139"/>
  <c r="H139" s="1"/>
  <c r="G138"/>
  <c r="H138" s="1"/>
  <c r="G137"/>
  <c r="H137" s="1"/>
  <c r="G136"/>
  <c r="H136" s="1"/>
  <c r="G135"/>
  <c r="H135" s="1"/>
  <c r="G134"/>
  <c r="H134" s="1"/>
  <c r="G133"/>
  <c r="H133" s="1"/>
  <c r="G132"/>
  <c r="H132" s="1"/>
  <c r="G131"/>
  <c r="H131" s="1"/>
  <c r="G130"/>
  <c r="H130" s="1"/>
  <c r="G129"/>
  <c r="H129" s="1"/>
  <c r="G128"/>
  <c r="H128" s="1"/>
  <c r="G127"/>
  <c r="H127" s="1"/>
  <c r="G126"/>
  <c r="H126" s="1"/>
  <c r="G125"/>
  <c r="H125" s="1"/>
  <c r="G124"/>
  <c r="H124" s="1"/>
  <c r="G123"/>
  <c r="H123" s="1"/>
  <c r="G122"/>
  <c r="H122" s="1"/>
  <c r="G121"/>
  <c r="H121" s="1"/>
  <c r="G120"/>
  <c r="H120" s="1"/>
  <c r="G119"/>
  <c r="H119" s="1"/>
  <c r="G118"/>
  <c r="H118" s="1"/>
  <c r="G117"/>
  <c r="H117" s="1"/>
  <c r="G116"/>
  <c r="H116" s="1"/>
  <c r="G115"/>
  <c r="H115" s="1"/>
  <c r="G114"/>
  <c r="H114" s="1"/>
  <c r="G113"/>
  <c r="H113" s="1"/>
  <c r="G112"/>
  <c r="H112" s="1"/>
  <c r="G111"/>
  <c r="H111" s="1"/>
  <c r="G110"/>
  <c r="H110" s="1"/>
  <c r="G109"/>
  <c r="H109" s="1"/>
  <c r="G108"/>
  <c r="H108" s="1"/>
  <c r="G107"/>
  <c r="H107" s="1"/>
  <c r="G106"/>
  <c r="H106" s="1"/>
  <c r="G105"/>
  <c r="H105" s="1"/>
  <c r="G104"/>
  <c r="H104" s="1"/>
  <c r="G103"/>
  <c r="H103" s="1"/>
  <c r="G102"/>
  <c r="H102" s="1"/>
  <c r="G101"/>
  <c r="H101" s="1"/>
  <c r="G100"/>
  <c r="H100" s="1"/>
  <c r="G99"/>
  <c r="H99" s="1"/>
  <c r="G98"/>
  <c r="H98" s="1"/>
  <c r="G97"/>
  <c r="H97" s="1"/>
  <c r="G96"/>
  <c r="H96" s="1"/>
  <c r="G95"/>
  <c r="H95" s="1"/>
  <c r="G94"/>
  <c r="H94" s="1"/>
  <c r="G93"/>
  <c r="H93" s="1"/>
  <c r="G92"/>
  <c r="H92" s="1"/>
  <c r="G91"/>
  <c r="H91" s="1"/>
  <c r="G90"/>
  <c r="H90" s="1"/>
  <c r="G89"/>
  <c r="H89" s="1"/>
  <c r="G88"/>
  <c r="H88" s="1"/>
  <c r="G87"/>
  <c r="H87" s="1"/>
  <c r="G86"/>
  <c r="H86" s="1"/>
  <c r="G85"/>
  <c r="H85" s="1"/>
  <c r="G84"/>
  <c r="H84" s="1"/>
  <c r="G83"/>
  <c r="H83" s="1"/>
  <c r="G82"/>
  <c r="H82" s="1"/>
  <c r="G81"/>
  <c r="H81" s="1"/>
  <c r="G80"/>
  <c r="H80" s="1"/>
  <c r="G79"/>
  <c r="H79" s="1"/>
  <c r="G78"/>
  <c r="H78" s="1"/>
  <c r="G77"/>
  <c r="H77" s="1"/>
  <c r="G76"/>
  <c r="H76" s="1"/>
  <c r="G75"/>
  <c r="H75" s="1"/>
  <c r="G74"/>
  <c r="H74" s="1"/>
  <c r="G73"/>
  <c r="H73" s="1"/>
  <c r="G72"/>
  <c r="H72" s="1"/>
  <c r="G71"/>
  <c r="H71" s="1"/>
  <c r="G70"/>
  <c r="H70" s="1"/>
  <c r="G69"/>
  <c r="H69" s="1"/>
  <c r="G68"/>
  <c r="H68" s="1"/>
  <c r="G67"/>
  <c r="H67" s="1"/>
  <c r="G66"/>
  <c r="H66" s="1"/>
  <c r="G65"/>
  <c r="H65" s="1"/>
  <c r="G64"/>
  <c r="H64" s="1"/>
  <c r="G63"/>
  <c r="H63" s="1"/>
  <c r="G62"/>
  <c r="H62" s="1"/>
  <c r="G61"/>
  <c r="H61" s="1"/>
  <c r="G60"/>
  <c r="H60" s="1"/>
  <c r="G59"/>
  <c r="H59" s="1"/>
  <c r="G58"/>
  <c r="H58" s="1"/>
  <c r="G57"/>
  <c r="H57" s="1"/>
  <c r="G56"/>
  <c r="H56" s="1"/>
  <c r="G55"/>
  <c r="H55" s="1"/>
  <c r="G54"/>
  <c r="H54" s="1"/>
  <c r="G53"/>
  <c r="H53" s="1"/>
  <c r="G52"/>
  <c r="H52" s="1"/>
  <c r="G51"/>
  <c r="H51" s="1"/>
  <c r="G50"/>
  <c r="H50" s="1"/>
  <c r="G49"/>
  <c r="H49" s="1"/>
  <c r="G48"/>
  <c r="H48" s="1"/>
  <c r="G47"/>
  <c r="H47" s="1"/>
  <c r="G46"/>
  <c r="H46" s="1"/>
  <c r="G45"/>
  <c r="H45" s="1"/>
  <c r="G44"/>
  <c r="H44" s="1"/>
  <c r="G43"/>
  <c r="H43" s="1"/>
  <c r="G42"/>
  <c r="H42" s="1"/>
  <c r="G41"/>
  <c r="H41" s="1"/>
  <c r="G40"/>
  <c r="H40" s="1"/>
  <c r="G39"/>
  <c r="H39" s="1"/>
  <c r="G38"/>
  <c r="H38" s="1"/>
  <c r="G37"/>
  <c r="H37" s="1"/>
  <c r="G36"/>
  <c r="H36" s="1"/>
  <c r="G35"/>
  <c r="H35" s="1"/>
  <c r="G34"/>
  <c r="H34" s="1"/>
  <c r="G33"/>
  <c r="H33" s="1"/>
  <c r="G32"/>
  <c r="H32" s="1"/>
  <c r="G31"/>
  <c r="H31" s="1"/>
  <c r="G30"/>
  <c r="H30" s="1"/>
  <c r="G29"/>
  <c r="H29" s="1"/>
  <c r="G28"/>
  <c r="H28" s="1"/>
  <c r="G27"/>
  <c r="H27" s="1"/>
  <c r="G26"/>
  <c r="H26" s="1"/>
  <c r="G25"/>
  <c r="H25" s="1"/>
  <c r="G24"/>
  <c r="H24" s="1"/>
  <c r="G23"/>
  <c r="H23" s="1"/>
  <c r="G22"/>
  <c r="H22" s="1"/>
  <c r="G21"/>
  <c r="H21" s="1"/>
  <c r="G20"/>
  <c r="H20" s="1"/>
  <c r="G19"/>
  <c r="H19" s="1"/>
  <c r="G18"/>
  <c r="H18" s="1"/>
  <c r="G17"/>
  <c r="H17" s="1"/>
  <c r="G16"/>
  <c r="H16" s="1"/>
  <c r="G15"/>
  <c r="H15" s="1"/>
  <c r="G14"/>
  <c r="H14" s="1"/>
  <c r="G13"/>
  <c r="H13" s="1"/>
  <c r="H188" l="1"/>
  <c r="H225" s="1"/>
  <c r="H229" s="1"/>
  <c r="M188"/>
  <c r="M225" s="1"/>
  <c r="C186"/>
  <c r="C185"/>
  <c r="C184"/>
  <c r="C183"/>
  <c r="C182"/>
  <c r="C181"/>
  <c r="C180"/>
  <c r="C179"/>
  <c r="C178"/>
  <c r="C177"/>
  <c r="C176"/>
  <c r="C175"/>
  <c r="C174"/>
  <c r="C173"/>
  <c r="C171"/>
  <c r="C170"/>
  <c r="C169"/>
  <c r="C168"/>
  <c r="C167"/>
  <c r="C166"/>
  <c r="C165"/>
  <c r="C164"/>
  <c r="C163"/>
  <c r="C162"/>
  <c r="C161"/>
  <c r="C160"/>
  <c r="C159"/>
  <c r="C158"/>
  <c r="C157"/>
  <c r="C156"/>
  <c r="C155"/>
  <c r="C154"/>
  <c r="C153"/>
  <c r="C152"/>
  <c r="C151"/>
  <c r="C150"/>
  <c r="C149"/>
  <c r="C148"/>
  <c r="C147"/>
  <c r="C146"/>
  <c r="C145"/>
  <c r="C139"/>
  <c r="C142"/>
  <c r="C141"/>
  <c r="C140"/>
  <c r="C138"/>
  <c r="C137"/>
  <c r="C136"/>
  <c r="C135"/>
  <c r="C134"/>
  <c r="C133"/>
  <c r="C132"/>
  <c r="C131"/>
  <c r="C130"/>
  <c r="C129"/>
  <c r="C128"/>
  <c r="C127"/>
  <c r="C126"/>
  <c r="C125"/>
  <c r="C124"/>
  <c r="C123"/>
  <c r="C122"/>
  <c r="C121"/>
  <c r="C120"/>
  <c r="C119"/>
  <c r="C118"/>
  <c r="C117"/>
  <c r="C116"/>
  <c r="C115"/>
  <c r="C114"/>
  <c r="C89"/>
  <c r="C172"/>
  <c r="C144"/>
  <c r="C143"/>
  <c r="C113"/>
  <c r="C112"/>
  <c r="C111"/>
  <c r="C110"/>
  <c r="C109"/>
  <c r="C108"/>
  <c r="C107"/>
  <c r="C106"/>
  <c r="C105"/>
  <c r="C104"/>
  <c r="C103"/>
  <c r="C102"/>
  <c r="C101"/>
  <c r="C100"/>
  <c r="C99"/>
  <c r="C98"/>
  <c r="C97"/>
  <c r="C96"/>
  <c r="C95"/>
  <c r="C94"/>
  <c r="C87"/>
  <c r="C86"/>
  <c r="C85"/>
  <c r="C84"/>
  <c r="C83"/>
  <c r="C82"/>
  <c r="C81"/>
  <c r="C80"/>
  <c r="C79"/>
  <c r="C78"/>
  <c r="C77"/>
  <c r="C76"/>
  <c r="C75"/>
  <c r="C74"/>
  <c r="C73"/>
  <c r="C72"/>
  <c r="C71"/>
  <c r="C70"/>
  <c r="C69"/>
  <c r="C68"/>
  <c r="C67"/>
  <c r="C66"/>
  <c r="C65"/>
  <c r="C64"/>
  <c r="C63"/>
  <c r="C62"/>
  <c r="C92"/>
  <c r="C91"/>
  <c r="C90"/>
  <c r="C88"/>
  <c r="C61"/>
  <c r="C60"/>
  <c r="C59"/>
  <c r="C58"/>
  <c r="C57"/>
  <c r="C56"/>
  <c r="C55"/>
  <c r="C54"/>
  <c r="C53"/>
  <c r="C52"/>
  <c r="C51"/>
  <c r="C50"/>
  <c r="C49"/>
  <c r="C48"/>
  <c r="C47"/>
  <c r="C46"/>
  <c r="C45"/>
  <c r="C44"/>
  <c r="C43"/>
  <c r="C42"/>
  <c r="C41"/>
  <c r="C93"/>
  <c r="C40"/>
  <c r="C39"/>
  <c r="C38"/>
  <c r="C37"/>
  <c r="C36"/>
  <c r="C35"/>
  <c r="C34"/>
  <c r="C33"/>
  <c r="C32"/>
  <c r="C31"/>
  <c r="C30"/>
  <c r="C29"/>
  <c r="C28"/>
  <c r="C27"/>
  <c r="C26"/>
  <c r="C25"/>
  <c r="C24"/>
  <c r="C23"/>
  <c r="C22"/>
  <c r="C21"/>
  <c r="C20"/>
  <c r="C19"/>
  <c r="C18"/>
  <c r="C17"/>
  <c r="C16"/>
  <c r="C15"/>
  <c r="C14"/>
  <c r="C13"/>
  <c r="K232" l="1"/>
  <c r="G232"/>
  <c r="H192" l="1"/>
</calcChain>
</file>

<file path=xl/sharedStrings.xml><?xml version="1.0" encoding="utf-8"?>
<sst xmlns="http://schemas.openxmlformats.org/spreadsheetml/2006/main" count="291" uniqueCount="199">
  <si>
    <t>Semester</t>
  </si>
  <si>
    <t>Mata Ajaran</t>
  </si>
  <si>
    <t>Kuliah dalam kelas</t>
  </si>
  <si>
    <t>Praktikum</t>
  </si>
  <si>
    <t>Nama Mata Kuliah</t>
  </si>
  <si>
    <t>SKS Mata Ajaran</t>
  </si>
  <si>
    <t>Kuliah (sks)</t>
  </si>
  <si>
    <t>Jumlah Kelas</t>
  </si>
  <si>
    <t>Jml mhs per
kelas</t>
  </si>
  <si>
    <t>Praktikum (sks)</t>
  </si>
  <si>
    <t>Ekuivalensi beban kerja (sks)</t>
  </si>
  <si>
    <t>I</t>
  </si>
  <si>
    <t>Kalkulus I</t>
  </si>
  <si>
    <t>Fisika Dasar I</t>
  </si>
  <si>
    <t>Pengantar Teknik Elektro</t>
  </si>
  <si>
    <t>Dasar Komputer dan Pemrograman</t>
  </si>
  <si>
    <t>Bahan-Bahan Listrik</t>
  </si>
  <si>
    <t>Menggambar Teknik Elektro</t>
  </si>
  <si>
    <t>II</t>
  </si>
  <si>
    <t>Kalkulus II</t>
  </si>
  <si>
    <t>Fisika Dasar II</t>
  </si>
  <si>
    <t>Pengukuran Besaran Listrik</t>
  </si>
  <si>
    <t>Dasar Konversi Energi</t>
  </si>
  <si>
    <t>Probablilitas dan Statistik</t>
  </si>
  <si>
    <t>III</t>
  </si>
  <si>
    <t>Matematika Teknik I</t>
  </si>
  <si>
    <t>Teknik Digital</t>
  </si>
  <si>
    <t>Dasar Elektronika</t>
  </si>
  <si>
    <t>Sistem Linear</t>
  </si>
  <si>
    <t>Rangkaian Listrik I</t>
  </si>
  <si>
    <t>Medan Elektromagnetik</t>
  </si>
  <si>
    <t>IV</t>
  </si>
  <si>
    <t>Matematika Teknik II</t>
  </si>
  <si>
    <t>Rangkaian Listrik II</t>
  </si>
  <si>
    <t>Dasar Sistem Kontrol</t>
  </si>
  <si>
    <t>Dasar Sistem Telekomunikasi</t>
  </si>
  <si>
    <t>Mikroprosesor</t>
  </si>
  <si>
    <t>Metode Numerik</t>
  </si>
  <si>
    <t>Manajemen Industri dan Proyek</t>
  </si>
  <si>
    <t>V</t>
  </si>
  <si>
    <t>Konsentrasi Teknik Tenaga Listrik</t>
  </si>
  <si>
    <t>Praktikum Dasar Sistem Kontrol</t>
  </si>
  <si>
    <t>Praktikum Mikroprosesor</t>
  </si>
  <si>
    <t>Medan Listrik I</t>
  </si>
  <si>
    <t>Transmisi Daya Listrik</t>
  </si>
  <si>
    <t>Gejala Medan Tinggi</t>
  </si>
  <si>
    <t>Termodinamika dan Penggerak Awal</t>
  </si>
  <si>
    <t>P3TT</t>
  </si>
  <si>
    <t>Distribusi Daya Listrik</t>
  </si>
  <si>
    <t>Iluminasi dan Instalasi Listrik</t>
  </si>
  <si>
    <t>Konsentrasi Teknik Telekomunikasi</t>
  </si>
  <si>
    <t>Pengolahan Sinyal Digital</t>
  </si>
  <si>
    <t>Teknik Transmisi</t>
  </si>
  <si>
    <t>Komunikasi Data</t>
  </si>
  <si>
    <t>Sistem Telekomunikasi</t>
  </si>
  <si>
    <t>Teori Informasi dan Pengkodean</t>
  </si>
  <si>
    <t>Jaringan Telekomunikasi</t>
  </si>
  <si>
    <t>Konsentrasi Elektronika</t>
  </si>
  <si>
    <t>Elektronika Analog</t>
  </si>
  <si>
    <t>Sistem Instrumentasi</t>
  </si>
  <si>
    <t>Divais Mikroelektronika</t>
  </si>
  <si>
    <t>Perancangan Sistem Digital</t>
  </si>
  <si>
    <t>Pengolahan Sinyal Elektronis</t>
  </si>
  <si>
    <t>Sistem Cerdas</t>
  </si>
  <si>
    <t>Konsentrasi Kontrol dan Instrumentasi</t>
  </si>
  <si>
    <t>Sistem Kontrol Multivariabel</t>
  </si>
  <si>
    <t>Teknik Optimasi</t>
  </si>
  <si>
    <t>Sistem Kontrol Analog</t>
  </si>
  <si>
    <t>Sistem Kontrol Tertanam</t>
  </si>
  <si>
    <t>Pemodelan dan Identifikasi</t>
  </si>
  <si>
    <t>Konsentrasi Teknologi Informasi</t>
  </si>
  <si>
    <t>Algoritma dan Struktur Data</t>
  </si>
  <si>
    <t>Organisasi dan Arsitektur Komputer</t>
  </si>
  <si>
    <t>Sistem Operasi</t>
  </si>
  <si>
    <t>Rekayasa Perangkat Lunak</t>
  </si>
  <si>
    <t>Sistem Basis Data</t>
  </si>
  <si>
    <t>Jaringan Komputer I</t>
  </si>
  <si>
    <t>Pemrograman Bahasa Rakitan</t>
  </si>
  <si>
    <t>VI</t>
  </si>
  <si>
    <t>Metode Penelitian</t>
  </si>
  <si>
    <t>Analisa Sistem Tenaga</t>
  </si>
  <si>
    <t>Mesin Listrik II</t>
  </si>
  <si>
    <t>Elektronika Daya</t>
  </si>
  <si>
    <t>Pembangkit Tenaga Listrik</t>
  </si>
  <si>
    <t>Praktikum Gejala Medan Tinggi</t>
  </si>
  <si>
    <t>Penggunaan Mesin Listrik</t>
  </si>
  <si>
    <t>Keamanan dan Keselamatan Kerja</t>
  </si>
  <si>
    <t>Sistem Komunikasi Digital</t>
  </si>
  <si>
    <t>Antena dan Propagasi</t>
  </si>
  <si>
    <t>Pengolahan Citra Digital</t>
  </si>
  <si>
    <t>Elektronika Telekomunikasi</t>
  </si>
  <si>
    <t>Proses Stokastik dan Pengolahan Sinyal Random</t>
  </si>
  <si>
    <t>Komunikasi Bergerak</t>
  </si>
  <si>
    <t>Praktikum Telekomunikasi II</t>
  </si>
  <si>
    <t>Praktikum Perancangan Sistem Digital</t>
  </si>
  <si>
    <t>Praktikum Elektronika Analog</t>
  </si>
  <si>
    <t>Sensor dan Aktuator</t>
  </si>
  <si>
    <t>Teknologi IC</t>
  </si>
  <si>
    <t>Elektronika RF</t>
  </si>
  <si>
    <t>Optoelektronika</t>
  </si>
  <si>
    <t>Topik Khusus Elektronika</t>
  </si>
  <si>
    <t>Sistem Kontrol Digital</t>
  </si>
  <si>
    <t>Sistem Kontrol Robust</t>
  </si>
  <si>
    <t>Kontrol Proses Manufakturing</t>
  </si>
  <si>
    <t>Komponen Sistem Kontrol</t>
  </si>
  <si>
    <t>Praktikum Sistem Kontrol Analog</t>
  </si>
  <si>
    <t>Praktikum Pemodelan dan Identifikasi Sistem</t>
  </si>
  <si>
    <t>Praktikum Sistem Basis Data</t>
  </si>
  <si>
    <t>Praktikum Jaringan Komputer I</t>
  </si>
  <si>
    <t>Praktikum Rekayasa Perangkat Lunak</t>
  </si>
  <si>
    <t>Jaringan Komputer II</t>
  </si>
  <si>
    <t>Pemrograman Berorientasi Objek</t>
  </si>
  <si>
    <t>Perencanaan Teknologi Informasi</t>
  </si>
  <si>
    <t>Teknik Komputer Interaktif</t>
  </si>
  <si>
    <t>VII</t>
  </si>
  <si>
    <t>Sistem Proteksi dan Rele</t>
  </si>
  <si>
    <t>Stabilitas dan Keandalan</t>
  </si>
  <si>
    <t>Pembumian Sistem Tenaga</t>
  </si>
  <si>
    <t>Aplikasi Komputer dalam Sistem Tenaga</t>
  </si>
  <si>
    <t>Konservasi Energi</t>
  </si>
  <si>
    <t>Praktikum Mesin Listrik</t>
  </si>
  <si>
    <t>Praktikum Penggunaan Mesin Listrik</t>
  </si>
  <si>
    <t>Rekayasa Trafik</t>
  </si>
  <si>
    <t>Komunikasi Digital Lanjut</t>
  </si>
  <si>
    <t>Pengolahan Sinyal Digital Lanjut</t>
  </si>
  <si>
    <t>Kinerja Jaringan Telekomunikasi</t>
  </si>
  <si>
    <t>Praktikum Telekomunikasi III</t>
  </si>
  <si>
    <t>Sistem Tertanam</t>
  </si>
  <si>
    <t>Sistem Kontrol Cerdas</t>
  </si>
  <si>
    <t>Teknik Kontrol Adaptif</t>
  </si>
  <si>
    <t>Sistem Skala Besar</t>
  </si>
  <si>
    <t>Teknik Kontrol Optimal</t>
  </si>
  <si>
    <t>Sistem Kontrol Berbasis Model</t>
  </si>
  <si>
    <t>Praktikum Sistem Kontrol Digital</t>
  </si>
  <si>
    <t>Praktikum Kontrol Proses Manufakturing</t>
  </si>
  <si>
    <t>Interface dan Peripheral</t>
  </si>
  <si>
    <t>Praktikum Jaringan Komputer II</t>
  </si>
  <si>
    <t>Praktikum Pemrograman Berorientasi Objek</t>
  </si>
  <si>
    <t>Aplikasi Teknologi Informasi</t>
  </si>
  <si>
    <t>Multimedia</t>
  </si>
  <si>
    <t>Kriptografi</t>
  </si>
  <si>
    <t>Sistem Biometrik</t>
  </si>
  <si>
    <t>Sistem Informasi</t>
  </si>
  <si>
    <t>VIII</t>
  </si>
  <si>
    <t>KKN/Magang</t>
  </si>
  <si>
    <t>Tugas Akhir</t>
  </si>
  <si>
    <t>Kuliah Kerja Lapangan</t>
  </si>
  <si>
    <t>Kerja Praktik</t>
  </si>
  <si>
    <t>Beban Kerja</t>
  </si>
  <si>
    <t>PEMBIMBINGAN SKRIPSI</t>
  </si>
  <si>
    <t xml:space="preserve">JUMLAH BEBAN KERJA SKS </t>
  </si>
  <si>
    <t>MAHASISWA</t>
  </si>
  <si>
    <t>KEBUTUHAN DOSEN</t>
  </si>
  <si>
    <t>PERSENTASE ASISTEN AHLI LEBIH BANYAK</t>
  </si>
  <si>
    <t>PERSENTASE LEKTOR DAN LEKTOR KEPALA LEBIH BANYAK</t>
  </si>
  <si>
    <t>PERSENTASE GURU BESAR LEBIH BANYAK</t>
  </si>
  <si>
    <t>=</t>
  </si>
  <si>
    <t>SKS</t>
  </si>
  <si>
    <t>PROGRAM S0/S1</t>
  </si>
  <si>
    <t>PROGRAM S2/S3</t>
  </si>
  <si>
    <t>TOTAL BEBAN KERJA S0/S1</t>
  </si>
  <si>
    <t>TOTAL JURUSAN (S0/S1/S2/S3)</t>
  </si>
  <si>
    <t>PEMBIMBINGAN THESIS</t>
  </si>
  <si>
    <t>PEMBIMBINGAN DISERTASI</t>
  </si>
  <si>
    <t>TOTAL BEBAN KERJA S2/S3</t>
  </si>
  <si>
    <t>PEMBIMBINGAN PEMBIMBINGAN</t>
  </si>
  <si>
    <t>7</t>
  </si>
  <si>
    <t>8</t>
  </si>
  <si>
    <t>9</t>
  </si>
  <si>
    <t>10</t>
  </si>
  <si>
    <t>11</t>
  </si>
  <si>
    <t>12</t>
  </si>
  <si>
    <t>13</t>
  </si>
  <si>
    <t>JURUSAN : …..</t>
  </si>
  <si>
    <t>UNIVERSITAS/INSTITUT/POLITEKNIK ........................... (A)</t>
  </si>
  <si>
    <t>LAMPIRAN IV</t>
  </si>
  <si>
    <t>ANALISIS KEBUTUHAN DOSEN</t>
  </si>
  <si>
    <t>JURUSAN : TEKNIK ELEKTRO</t>
  </si>
  <si>
    <t>CONTOH</t>
  </si>
  <si>
    <t>POLITEKNIK NEGERI SAMARINDA</t>
  </si>
  <si>
    <t>PETUNJUK PENGISIAN LAMPIRAN IV</t>
  </si>
  <si>
    <t xml:space="preserve">ANALISIS KEBUTUHAN DOSEN </t>
  </si>
  <si>
    <t>NO</t>
  </si>
  <si>
    <t>KOLOM</t>
  </si>
  <si>
    <t>KETERANGAN</t>
  </si>
  <si>
    <t>Tuliskan semua semester yang dilayani oleh jurusan (Program Studi)</t>
  </si>
  <si>
    <r>
      <t xml:space="preserve">Tuliskan nama mata ajaran yang harus dilayani oleh jurusan tersebut (sesuai jenjang pendidikan),  baik yang diikuti oleh mahasiswa dari jurusan tersebut, maupun mahasiswa dari jurusan lain. Apabila jumlah baris yang tersedia kurang, silakan menambahkan baris dan menyalin rumus-rumus yang ada di kolom </t>
    </r>
    <r>
      <rPr>
        <b/>
        <sz val="12"/>
        <color indexed="8"/>
        <rFont val="Arial Narrow"/>
        <family val="2"/>
      </rPr>
      <t>3</t>
    </r>
    <r>
      <rPr>
        <sz val="12"/>
        <color indexed="8"/>
        <rFont val="Arial Narrow"/>
        <family val="2"/>
      </rPr>
      <t xml:space="preserve">, </t>
    </r>
    <r>
      <rPr>
        <b/>
        <sz val="12"/>
        <color indexed="8"/>
        <rFont val="Arial Narrow"/>
        <family val="2"/>
      </rPr>
      <t>7</t>
    </r>
    <r>
      <rPr>
        <sz val="12"/>
        <color indexed="8"/>
        <rFont val="Arial Narrow"/>
        <family val="2"/>
      </rPr>
      <t xml:space="preserve">, </t>
    </r>
    <r>
      <rPr>
        <b/>
        <sz val="12"/>
        <color indexed="8"/>
        <rFont val="Arial Narrow"/>
        <family val="2"/>
      </rPr>
      <t>8</t>
    </r>
    <r>
      <rPr>
        <sz val="12"/>
        <color indexed="8"/>
        <rFont val="Arial Narrow"/>
        <family val="2"/>
      </rPr>
      <t xml:space="preserve">, </t>
    </r>
    <r>
      <rPr>
        <b/>
        <sz val="12"/>
        <color indexed="8"/>
        <rFont val="Arial Narrow"/>
        <family val="2"/>
      </rPr>
      <t>12</t>
    </r>
    <r>
      <rPr>
        <sz val="12"/>
        <color indexed="8"/>
        <rFont val="Arial Narrow"/>
        <family val="2"/>
      </rPr>
      <t>,</t>
    </r>
    <r>
      <rPr>
        <b/>
        <sz val="12"/>
        <color indexed="8"/>
        <rFont val="Arial Narrow"/>
        <family val="2"/>
      </rPr>
      <t>13</t>
    </r>
  </si>
  <si>
    <r>
      <t xml:space="preserve">Total sks mata ajaran, merupakan penjumlahan dari sks mata ajaran dalam bentuk perkuliahan dan sks mata ajaran dalam bentuk praktikum. Kolom ini sudah menggunakan rumus, </t>
    </r>
    <r>
      <rPr>
        <b/>
        <i/>
        <sz val="12"/>
        <color indexed="8"/>
        <rFont val="Arial Narrow"/>
        <family val="2"/>
      </rPr>
      <t>tidak perlu diisi</t>
    </r>
    <r>
      <rPr>
        <sz val="12"/>
        <color indexed="8"/>
        <rFont val="Arial Narrow"/>
        <family val="2"/>
      </rPr>
      <t>.</t>
    </r>
  </si>
  <si>
    <t>Tuliskan jumlah sks mata ajaran dalam bentuk perkuliahan</t>
  </si>
  <si>
    <t>Tuliskan jumlah kelas perkuliahan yang harus dilayani untuk mata ajaran tersebut</t>
  </si>
  <si>
    <t>Tuliskan rata-rata jumlah mahasiswa per kelas perkuliahan yang dilayani untuk mata ajaran tersebut</t>
  </si>
  <si>
    <r>
      <t xml:space="preserve">Merupakan ekuivalensi beban kerja sks per kelas perkuliahan pada mata ajaran tersebut. Kolom ini sudah menggunakan rumus, </t>
    </r>
    <r>
      <rPr>
        <b/>
        <i/>
        <sz val="12"/>
        <color indexed="8"/>
        <rFont val="Arial Narrow"/>
        <family val="2"/>
      </rPr>
      <t>tidak perlu diisi</t>
    </r>
    <r>
      <rPr>
        <sz val="12"/>
        <color indexed="8"/>
        <rFont val="Arial Narrow"/>
        <family val="2"/>
      </rPr>
      <t>.</t>
    </r>
  </si>
  <si>
    <r>
      <t xml:space="preserve">Merupakan ekuivalensi beban kerja sks total perkuliahan untuk mata ajaran tersebut. Diperoleh dengan mengalikan jumlah sks mata ajaran dalam bentuk perkuliahan (kolom 4) dengan jumlah kelas yang mengikuti mata ajaran tersebut (kolom 5) dan ekuivalensi beban kerja per kelas perkuliahan (kolom 7). Kolom ini sudah menggunakan rumus, </t>
    </r>
    <r>
      <rPr>
        <b/>
        <i/>
        <sz val="12"/>
        <color indexed="8"/>
        <rFont val="Arial Narrow"/>
        <family val="2"/>
      </rPr>
      <t>tidak perlu diisi</t>
    </r>
  </si>
  <si>
    <t>Tuliskan jumlah sks mata ajaran dalam bentuk praktikum</t>
  </si>
  <si>
    <t>Tuliskan jumlah kelas praktikum yang harus dilayani untuk mata ajaran tersebut</t>
  </si>
  <si>
    <t>Tuliskan rata-rata jumlah mahasiswa per kelas praktikum yang dilayani untuk mata ajaran tersebut</t>
  </si>
  <si>
    <r>
      <t xml:space="preserve">Merupakan ekuivalensi beban kerja sks per kelas praktikum pada mata ajaran tersebut. Kolom ini sudah menggunakan rumus, </t>
    </r>
    <r>
      <rPr>
        <b/>
        <i/>
        <sz val="12"/>
        <color indexed="8"/>
        <rFont val="Arial Narrow"/>
        <family val="2"/>
      </rPr>
      <t>tidak perlu diisi</t>
    </r>
    <r>
      <rPr>
        <sz val="12"/>
        <color indexed="8"/>
        <rFont val="Arial Narrow"/>
        <family val="2"/>
      </rPr>
      <t>.</t>
    </r>
  </si>
  <si>
    <r>
      <t xml:space="preserve">Merupakan ekuivalensi beban kerja sks total praktikum untuk mata ajaran tersebut. Diperoleh dengan mengalikan jumlah sks mata ajaran dalam bentuk praktikum (kolom 9) dengan jumlah kelas yang mengikuti mata ajaran tersebut (kolom 10) dan ekuivalensi beban kerja per kelas praktikum (kolom 11). Kolom ini sudah menggunakan rumus, </t>
    </r>
    <r>
      <rPr>
        <b/>
        <i/>
        <sz val="12"/>
        <color indexed="8"/>
        <rFont val="Arial Narrow"/>
        <family val="2"/>
      </rPr>
      <t>tidak perlu diisi</t>
    </r>
  </si>
  <si>
    <r>
      <t>Tuliskan jumlah mahasiswa yang menempuh skripsi (jika ada), thesis (jika ada), dan disertasi (jika ada) pada kolom dan baris yang tersedia (</t>
    </r>
    <r>
      <rPr>
        <b/>
        <i/>
        <sz val="12"/>
        <color indexed="8"/>
        <rFont val="Arial Narrow"/>
        <family val="2"/>
      </rPr>
      <t>kotak berwarna kuning</t>
    </r>
    <r>
      <rPr>
        <sz val="12"/>
        <color indexed="8"/>
        <rFont val="Arial Narrow"/>
        <family val="2"/>
      </rPr>
      <t>)</t>
    </r>
  </si>
</sst>
</file>

<file path=xl/styles.xml><?xml version="1.0" encoding="utf-8"?>
<styleSheet xmlns="http://schemas.openxmlformats.org/spreadsheetml/2006/main">
  <numFmts count="2">
    <numFmt numFmtId="164" formatCode="_ * #,##0_ ;_ * \-#,##0_ ;_ * &quot;-&quot;_ ;_ @_ "/>
    <numFmt numFmtId="165" formatCode="dd/mm/yyyy;@"/>
  </numFmts>
  <fonts count="19">
    <font>
      <sz val="11"/>
      <color theme="1"/>
      <name val="Calibri"/>
      <family val="2"/>
      <scheme val="minor"/>
    </font>
    <font>
      <sz val="11"/>
      <color theme="1"/>
      <name val="Calibri"/>
      <family val="2"/>
      <charset val="1"/>
      <scheme val="minor"/>
    </font>
    <font>
      <sz val="11"/>
      <color indexed="8"/>
      <name val="Calibri"/>
      <family val="2"/>
      <charset val="1"/>
    </font>
    <font>
      <sz val="10"/>
      <name val="Arial"/>
      <family val="2"/>
    </font>
    <font>
      <b/>
      <sz val="11"/>
      <color theme="1"/>
      <name val="Arial Narrow"/>
      <family val="2"/>
    </font>
    <font>
      <sz val="11"/>
      <color theme="1"/>
      <name val="Arial Narrow"/>
      <family val="2"/>
    </font>
    <font>
      <sz val="8"/>
      <color theme="1"/>
      <name val="Arial Narrow"/>
      <family val="2"/>
    </font>
    <font>
      <sz val="11"/>
      <name val="Arial Narrow"/>
      <family val="2"/>
    </font>
    <font>
      <b/>
      <sz val="16"/>
      <color theme="1"/>
      <name val="Arial Narrow"/>
      <family val="2"/>
    </font>
    <font>
      <b/>
      <sz val="11"/>
      <color rgb="FFFF0000"/>
      <name val="Arial Narrow"/>
      <family val="2"/>
    </font>
    <font>
      <b/>
      <sz val="11"/>
      <name val="Arial Narrow"/>
      <family val="2"/>
    </font>
    <font>
      <sz val="16"/>
      <color theme="1"/>
      <name val="Arial Narrow"/>
      <family val="2"/>
    </font>
    <font>
      <b/>
      <sz val="22"/>
      <color theme="1"/>
      <name val="Arial Narrow"/>
      <family val="2"/>
    </font>
    <font>
      <b/>
      <sz val="14"/>
      <color theme="1"/>
      <name val="Arial Narrow"/>
      <family val="2"/>
    </font>
    <font>
      <b/>
      <sz val="12"/>
      <color theme="1"/>
      <name val="Arial Narrow"/>
      <family val="2"/>
    </font>
    <font>
      <sz val="12"/>
      <color theme="1"/>
      <name val="Arial Narrow"/>
      <family val="2"/>
    </font>
    <font>
      <b/>
      <sz val="12"/>
      <color indexed="8"/>
      <name val="Arial Narrow"/>
      <family val="2"/>
    </font>
    <font>
      <sz val="12"/>
      <color indexed="8"/>
      <name val="Arial Narrow"/>
      <family val="2"/>
    </font>
    <font>
      <b/>
      <i/>
      <sz val="12"/>
      <color indexed="8"/>
      <name val="Arial Narrow"/>
      <family val="2"/>
    </font>
  </fonts>
  <fills count="13">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9" fontId="3" fillId="0" borderId="0" applyFont="0" applyFill="0" applyBorder="0" applyAlignment="0" applyProtection="0"/>
  </cellStyleXfs>
  <cellXfs count="256">
    <xf numFmtId="0" fontId="0" fillId="0" borderId="0" xfId="0"/>
    <xf numFmtId="0" fontId="5" fillId="0" borderId="0" xfId="1" applyFont="1"/>
    <xf numFmtId="0" fontId="4" fillId="0" borderId="0" xfId="1" applyFont="1"/>
    <xf numFmtId="0" fontId="4" fillId="0" borderId="0" xfId="1" applyFont="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2" borderId="9"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0" borderId="3" xfId="1" applyFont="1" applyBorder="1" applyAlignment="1">
      <alignment horizontal="center" vertical="center" wrapText="1"/>
    </xf>
    <xf numFmtId="0" fontId="4" fillId="3" borderId="9"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6" fillId="0" borderId="8" xfId="1" applyFont="1" applyBorder="1" applyAlignment="1">
      <alignment horizontal="center"/>
    </xf>
    <xf numFmtId="0" fontId="6" fillId="0" borderId="9" xfId="1" applyFont="1" applyBorder="1" applyAlignment="1">
      <alignment horizontal="center"/>
    </xf>
    <xf numFmtId="0" fontId="6" fillId="0" borderId="10" xfId="1" applyFont="1" applyBorder="1" applyAlignment="1">
      <alignment horizontal="center"/>
    </xf>
    <xf numFmtId="0" fontId="6" fillId="0" borderId="9" xfId="1" applyFont="1" applyFill="1" applyBorder="1" applyAlignment="1">
      <alignment horizontal="center"/>
    </xf>
    <xf numFmtId="0" fontId="6" fillId="0" borderId="1" xfId="1" applyFont="1" applyFill="1" applyBorder="1" applyAlignment="1">
      <alignment horizontal="center"/>
    </xf>
    <xf numFmtId="0" fontId="6" fillId="0" borderId="3" xfId="1" applyFont="1" applyFill="1" applyBorder="1" applyAlignment="1">
      <alignment horizontal="center"/>
    </xf>
    <xf numFmtId="0" fontId="6" fillId="0" borderId="3" xfId="1" quotePrefix="1" applyFont="1" applyFill="1" applyBorder="1" applyAlignment="1">
      <alignment horizontal="center"/>
    </xf>
    <xf numFmtId="0" fontId="6" fillId="0" borderId="10" xfId="1" quotePrefix="1" applyFont="1" applyFill="1" applyBorder="1" applyAlignment="1">
      <alignment horizontal="center"/>
    </xf>
    <xf numFmtId="0" fontId="6" fillId="0" borderId="9" xfId="1" quotePrefix="1" applyFont="1" applyFill="1" applyBorder="1" applyAlignment="1">
      <alignment horizontal="center"/>
    </xf>
    <xf numFmtId="0" fontId="6" fillId="0" borderId="1" xfId="1" quotePrefix="1" applyFont="1" applyFill="1" applyBorder="1" applyAlignment="1">
      <alignment horizontal="center"/>
    </xf>
    <xf numFmtId="0" fontId="6" fillId="0" borderId="3" xfId="1" quotePrefix="1" applyFont="1" applyBorder="1" applyAlignment="1">
      <alignment horizontal="center"/>
    </xf>
    <xf numFmtId="0" fontId="6" fillId="0" borderId="10" xfId="1" quotePrefix="1" applyFont="1" applyBorder="1" applyAlignment="1">
      <alignment horizontal="center"/>
    </xf>
    <xf numFmtId="0" fontId="6" fillId="0" borderId="0" xfId="1" applyFont="1" applyAlignment="1">
      <alignment horizontal="center"/>
    </xf>
    <xf numFmtId="0" fontId="5" fillId="0" borderId="8" xfId="1" applyFont="1" applyBorder="1"/>
    <xf numFmtId="0" fontId="5" fillId="0" borderId="9" xfId="1" applyFont="1" applyBorder="1"/>
    <xf numFmtId="0" fontId="5" fillId="0" borderId="10" xfId="1" applyFont="1" applyBorder="1"/>
    <xf numFmtId="0" fontId="5" fillId="0" borderId="9" xfId="1" applyFont="1" applyFill="1" applyBorder="1"/>
    <xf numFmtId="0" fontId="5" fillId="0" borderId="1" xfId="1" applyFont="1" applyFill="1" applyBorder="1"/>
    <xf numFmtId="0" fontId="5" fillId="0" borderId="3" xfId="1" applyFont="1" applyFill="1" applyBorder="1"/>
    <xf numFmtId="0" fontId="5" fillId="0" borderId="10" xfId="1" applyFont="1" applyFill="1" applyBorder="1"/>
    <xf numFmtId="0" fontId="5" fillId="0" borderId="3" xfId="1" applyFont="1" applyBorder="1"/>
    <xf numFmtId="0" fontId="5" fillId="0" borderId="14" xfId="1" applyFont="1" applyBorder="1"/>
    <xf numFmtId="0" fontId="4" fillId="10" borderId="14" xfId="1" applyFont="1" applyFill="1" applyBorder="1" applyAlignment="1">
      <alignment horizontal="center" vertical="top"/>
    </xf>
    <xf numFmtId="0" fontId="5" fillId="9" borderId="9" xfId="1" applyFont="1" applyFill="1" applyBorder="1"/>
    <xf numFmtId="0" fontId="5" fillId="0" borderId="10" xfId="1" applyFont="1" applyBorder="1" applyAlignment="1">
      <alignment horizontal="center"/>
    </xf>
    <xf numFmtId="0" fontId="5" fillId="2" borderId="9" xfId="1" applyFont="1" applyFill="1" applyBorder="1" applyAlignment="1">
      <alignment horizontal="center"/>
    </xf>
    <xf numFmtId="0" fontId="5" fillId="4" borderId="1" xfId="1" applyFont="1" applyFill="1" applyBorder="1" applyAlignment="1">
      <alignment horizontal="center"/>
    </xf>
    <xf numFmtId="0" fontId="5" fillId="5" borderId="3" xfId="1" applyFont="1" applyFill="1" applyBorder="1" applyAlignment="1">
      <alignment horizontal="center"/>
    </xf>
    <xf numFmtId="0" fontId="5" fillId="0" borderId="3" xfId="1" applyFont="1" applyBorder="1" applyAlignment="1">
      <alignment horizontal="center"/>
    </xf>
    <xf numFmtId="0" fontId="5" fillId="3" borderId="9" xfId="1" applyFont="1" applyFill="1" applyBorder="1" applyAlignment="1">
      <alignment horizontal="center"/>
    </xf>
    <xf numFmtId="0" fontId="5" fillId="7" borderId="1" xfId="1" applyFont="1" applyFill="1" applyBorder="1" applyAlignment="1">
      <alignment horizontal="center"/>
    </xf>
    <xf numFmtId="0" fontId="5" fillId="6" borderId="3" xfId="1" applyFont="1" applyFill="1" applyBorder="1" applyAlignment="1">
      <alignment horizontal="center"/>
    </xf>
    <xf numFmtId="0" fontId="5" fillId="10" borderId="8" xfId="1" applyFont="1" applyFill="1" applyBorder="1" applyAlignment="1">
      <alignment vertical="top"/>
    </xf>
    <xf numFmtId="0" fontId="5" fillId="10" borderId="8" xfId="1" applyFont="1" applyFill="1" applyBorder="1" applyAlignment="1">
      <alignment horizontal="center"/>
    </xf>
    <xf numFmtId="0" fontId="4" fillId="10" borderId="8" xfId="1" applyFont="1" applyFill="1" applyBorder="1" applyAlignment="1">
      <alignment horizontal="center"/>
    </xf>
    <xf numFmtId="0" fontId="5" fillId="10" borderId="14" xfId="1" applyFont="1" applyFill="1" applyBorder="1" applyAlignment="1">
      <alignment horizontal="center"/>
    </xf>
    <xf numFmtId="0" fontId="5" fillId="9" borderId="15" xfId="1" applyFont="1" applyFill="1" applyBorder="1"/>
    <xf numFmtId="0" fontId="5" fillId="2" borderId="15" xfId="1" applyFont="1" applyFill="1" applyBorder="1" applyAlignment="1">
      <alignment horizontal="center"/>
    </xf>
    <xf numFmtId="0" fontId="5" fillId="4" borderId="17" xfId="1" applyFont="1" applyFill="1" applyBorder="1" applyAlignment="1">
      <alignment horizontal="center"/>
    </xf>
    <xf numFmtId="0" fontId="5" fillId="5" borderId="2" xfId="1" applyFont="1" applyFill="1" applyBorder="1" applyAlignment="1">
      <alignment horizontal="center"/>
    </xf>
    <xf numFmtId="0" fontId="5" fillId="3" borderId="15" xfId="1" applyFont="1" applyFill="1" applyBorder="1" applyAlignment="1">
      <alignment horizontal="center"/>
    </xf>
    <xf numFmtId="0" fontId="5" fillId="7" borderId="17" xfId="1" applyFont="1" applyFill="1" applyBorder="1" applyAlignment="1">
      <alignment horizontal="center"/>
    </xf>
    <xf numFmtId="0" fontId="5" fillId="6" borderId="2" xfId="1" applyFont="1" applyFill="1" applyBorder="1" applyAlignment="1">
      <alignment horizontal="center"/>
    </xf>
    <xf numFmtId="0" fontId="4" fillId="10" borderId="14" xfId="1" applyFont="1" applyFill="1" applyBorder="1" applyAlignment="1">
      <alignment horizontal="center"/>
    </xf>
    <xf numFmtId="0" fontId="9" fillId="9" borderId="15" xfId="1" applyFont="1" applyFill="1" applyBorder="1"/>
    <xf numFmtId="0" fontId="5" fillId="0" borderId="14" xfId="1" applyFont="1" applyBorder="1" applyAlignment="1">
      <alignment horizontal="center"/>
    </xf>
    <xf numFmtId="0" fontId="5" fillId="0" borderId="15" xfId="1" applyFont="1" applyBorder="1"/>
    <xf numFmtId="0" fontId="5" fillId="0" borderId="16" xfId="1" applyFont="1" applyBorder="1" applyAlignment="1">
      <alignment horizontal="center"/>
    </xf>
    <xf numFmtId="0" fontId="5" fillId="0" borderId="15" xfId="1" applyFont="1" applyFill="1" applyBorder="1" applyAlignment="1">
      <alignment horizontal="center"/>
    </xf>
    <xf numFmtId="0" fontId="5" fillId="0" borderId="17" xfId="1" applyFont="1" applyFill="1" applyBorder="1" applyAlignment="1">
      <alignment horizontal="center"/>
    </xf>
    <xf numFmtId="0" fontId="5" fillId="0" borderId="2" xfId="1" applyFont="1" applyFill="1" applyBorder="1" applyAlignment="1">
      <alignment horizontal="center"/>
    </xf>
    <xf numFmtId="0" fontId="5" fillId="0" borderId="16" xfId="1" applyFont="1" applyFill="1" applyBorder="1" applyAlignment="1">
      <alignment horizontal="center"/>
    </xf>
    <xf numFmtId="0" fontId="5" fillId="0" borderId="2" xfId="1" applyFont="1" applyBorder="1" applyAlignment="1">
      <alignment horizontal="center"/>
    </xf>
    <xf numFmtId="0" fontId="10" fillId="0" borderId="29" xfId="1" applyFont="1" applyFill="1" applyBorder="1" applyAlignment="1"/>
    <xf numFmtId="0" fontId="10" fillId="0" borderId="28" xfId="1" applyFont="1" applyFill="1" applyBorder="1" applyAlignment="1"/>
    <xf numFmtId="0" fontId="10" fillId="0" borderId="24" xfId="1" applyFont="1" applyFill="1" applyBorder="1" applyAlignment="1">
      <alignment horizontal="center"/>
    </xf>
    <xf numFmtId="0" fontId="7" fillId="0" borderId="0" xfId="1" applyFont="1" applyFill="1"/>
    <xf numFmtId="0" fontId="7" fillId="0" borderId="0" xfId="1" applyFont="1"/>
    <xf numFmtId="0" fontId="5" fillId="0" borderId="24" xfId="1" applyFont="1" applyFill="1" applyBorder="1" applyAlignment="1">
      <alignment horizontal="center"/>
    </xf>
    <xf numFmtId="0" fontId="5" fillId="0" borderId="23" xfId="1" applyFont="1" applyFill="1" applyBorder="1" applyAlignment="1">
      <alignment horizontal="center"/>
    </xf>
    <xf numFmtId="0" fontId="5" fillId="0" borderId="25" xfId="1" applyFont="1" applyFill="1" applyBorder="1" applyAlignment="1">
      <alignment horizontal="center"/>
    </xf>
    <xf numFmtId="0" fontId="5" fillId="0" borderId="26" xfId="1" applyFont="1" applyFill="1" applyBorder="1" applyAlignment="1">
      <alignment horizontal="center"/>
    </xf>
    <xf numFmtId="0" fontId="5" fillId="0" borderId="0" xfId="1" applyFont="1" applyFill="1"/>
    <xf numFmtId="0" fontId="11" fillId="0" borderId="0" xfId="1" applyFont="1"/>
    <xf numFmtId="0" fontId="5" fillId="0" borderId="14" xfId="1" applyFont="1" applyFill="1" applyBorder="1" applyAlignment="1">
      <alignment horizontal="center"/>
    </xf>
    <xf numFmtId="0" fontId="5" fillId="0" borderId="15" xfId="1" applyFont="1" applyFill="1" applyBorder="1"/>
    <xf numFmtId="0" fontId="5" fillId="0" borderId="0" xfId="1" applyFont="1" applyAlignment="1">
      <alignment vertical="center"/>
    </xf>
    <xf numFmtId="0" fontId="4" fillId="0" borderId="0" xfId="1" applyFont="1" applyAlignment="1">
      <alignment horizontal="right"/>
    </xf>
    <xf numFmtId="0" fontId="4" fillId="0" borderId="8" xfId="1" applyFont="1" applyBorder="1" applyAlignment="1">
      <alignment horizontal="center" vertical="center"/>
    </xf>
    <xf numFmtId="0" fontId="5" fillId="0" borderId="0" xfId="1" applyFont="1" applyAlignment="1">
      <alignment vertical="center" wrapText="1"/>
    </xf>
    <xf numFmtId="0" fontId="4" fillId="0" borderId="0" xfId="1" applyFont="1" applyAlignment="1">
      <alignment horizontal="right" vertical="center"/>
    </xf>
    <xf numFmtId="0" fontId="4" fillId="0" borderId="0" xfId="1" applyFont="1" applyAlignment="1">
      <alignment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wrapText="1"/>
    </xf>
    <xf numFmtId="0" fontId="6" fillId="0" borderId="10" xfId="1" applyFont="1" applyBorder="1" applyAlignment="1">
      <alignment horizontal="center" vertical="center"/>
    </xf>
    <xf numFmtId="0" fontId="6" fillId="0" borderId="9"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3" xfId="1" quotePrefix="1" applyFont="1" applyFill="1" applyBorder="1" applyAlignment="1">
      <alignment horizontal="center" vertical="center"/>
    </xf>
    <xf numFmtId="0" fontId="6" fillId="0" borderId="10" xfId="1" quotePrefix="1" applyFont="1" applyFill="1" applyBorder="1" applyAlignment="1">
      <alignment horizontal="center" vertical="center"/>
    </xf>
    <xf numFmtId="0" fontId="6" fillId="0" borderId="9" xfId="1" quotePrefix="1" applyFont="1" applyFill="1" applyBorder="1" applyAlignment="1">
      <alignment horizontal="center" vertical="center"/>
    </xf>
    <xf numFmtId="0" fontId="6" fillId="0" borderId="1" xfId="1" quotePrefix="1" applyFont="1" applyFill="1" applyBorder="1" applyAlignment="1">
      <alignment horizontal="center" vertical="center"/>
    </xf>
    <xf numFmtId="0" fontId="6" fillId="0" borderId="3" xfId="1" quotePrefix="1" applyFont="1" applyBorder="1" applyAlignment="1">
      <alignment horizontal="center" vertical="center"/>
    </xf>
    <xf numFmtId="0" fontId="6" fillId="0" borderId="10" xfId="1" quotePrefix="1" applyFont="1" applyBorder="1" applyAlignment="1">
      <alignment horizontal="center" vertical="center"/>
    </xf>
    <xf numFmtId="0" fontId="5" fillId="0" borderId="8" xfId="1" applyFont="1" applyBorder="1" applyAlignment="1">
      <alignment vertical="center"/>
    </xf>
    <xf numFmtId="0" fontId="5" fillId="0" borderId="9" xfId="1" applyFont="1" applyBorder="1" applyAlignment="1">
      <alignment vertical="center" wrapText="1"/>
    </xf>
    <xf numFmtId="0" fontId="5" fillId="0" borderId="10" xfId="1" applyFont="1" applyBorder="1" applyAlignment="1">
      <alignment vertical="center"/>
    </xf>
    <xf numFmtId="0" fontId="5" fillId="0" borderId="9" xfId="1" applyFont="1" applyFill="1" applyBorder="1" applyAlignment="1">
      <alignment vertical="center"/>
    </xf>
    <xf numFmtId="0" fontId="5" fillId="0" borderId="1" xfId="1" applyFont="1" applyFill="1" applyBorder="1" applyAlignment="1">
      <alignment vertical="center"/>
    </xf>
    <xf numFmtId="0" fontId="5" fillId="0" borderId="3" xfId="1" applyFont="1" applyFill="1" applyBorder="1" applyAlignment="1">
      <alignment vertical="center"/>
    </xf>
    <xf numFmtId="0" fontId="5" fillId="0" borderId="10" xfId="1" applyFont="1" applyFill="1" applyBorder="1" applyAlignment="1">
      <alignment vertical="center"/>
    </xf>
    <xf numFmtId="0" fontId="5" fillId="0" borderId="3" xfId="1" applyFont="1" applyBorder="1" applyAlignment="1">
      <alignment vertical="center"/>
    </xf>
    <xf numFmtId="0" fontId="5" fillId="0" borderId="14" xfId="1" applyFont="1" applyBorder="1" applyAlignment="1">
      <alignment vertical="center"/>
    </xf>
    <xf numFmtId="0" fontId="4" fillId="0" borderId="14" xfId="1" applyFont="1" applyBorder="1" applyAlignment="1">
      <alignment horizontal="center" vertical="center"/>
    </xf>
    <xf numFmtId="0" fontId="5" fillId="0" borderId="9" xfId="1" applyFont="1" applyFill="1" applyBorder="1" applyAlignment="1">
      <alignment vertical="center" wrapText="1"/>
    </xf>
    <xf numFmtId="0" fontId="5" fillId="0" borderId="10" xfId="1" applyFont="1" applyBorder="1" applyAlignment="1">
      <alignment horizontal="center" vertical="center"/>
    </xf>
    <xf numFmtId="0" fontId="5" fillId="2" borderId="9"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3" xfId="1" applyFont="1" applyFill="1" applyBorder="1" applyAlignment="1">
      <alignment horizontal="center" vertical="center"/>
    </xf>
    <xf numFmtId="0" fontId="5" fillId="0" borderId="3" xfId="1" applyFont="1" applyBorder="1" applyAlignment="1">
      <alignment horizontal="center" vertical="center"/>
    </xf>
    <xf numFmtId="0" fontId="5" fillId="3" borderId="9" xfId="1" applyFont="1" applyFill="1" applyBorder="1" applyAlignment="1">
      <alignment horizontal="center" vertical="center"/>
    </xf>
    <xf numFmtId="0" fontId="5" fillId="7" borderId="1" xfId="1" applyFont="1" applyFill="1" applyBorder="1" applyAlignment="1">
      <alignment horizontal="center" vertical="center"/>
    </xf>
    <xf numFmtId="0" fontId="5" fillId="6" borderId="3" xfId="1" applyFont="1" applyFill="1" applyBorder="1" applyAlignment="1">
      <alignment horizontal="center" vertical="center"/>
    </xf>
    <xf numFmtId="0" fontId="5" fillId="0" borderId="8"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Fill="1" applyBorder="1" applyAlignment="1">
      <alignment vertical="center" wrapText="1"/>
    </xf>
    <xf numFmtId="0" fontId="5" fillId="2" borderId="15" xfId="1" applyFont="1" applyFill="1" applyBorder="1" applyAlignment="1">
      <alignment horizontal="center" vertical="center"/>
    </xf>
    <xf numFmtId="0" fontId="5" fillId="4" borderId="17" xfId="1" applyFont="1" applyFill="1" applyBorder="1" applyAlignment="1">
      <alignment horizontal="center" vertical="center"/>
    </xf>
    <xf numFmtId="0" fontId="5" fillId="5" borderId="2" xfId="1" applyFont="1" applyFill="1" applyBorder="1" applyAlignment="1">
      <alignment horizontal="center" vertical="center"/>
    </xf>
    <xf numFmtId="0" fontId="5" fillId="3" borderId="15" xfId="1" applyFont="1" applyFill="1" applyBorder="1" applyAlignment="1">
      <alignment horizontal="center" vertical="center"/>
    </xf>
    <xf numFmtId="0" fontId="5" fillId="7" borderId="17" xfId="1" applyFont="1" applyFill="1" applyBorder="1" applyAlignment="1">
      <alignment horizontal="center" vertical="center"/>
    </xf>
    <xf numFmtId="0" fontId="5" fillId="6" borderId="2" xfId="1" applyFont="1" applyFill="1" applyBorder="1" applyAlignment="1">
      <alignment horizontal="center" vertical="center"/>
    </xf>
    <xf numFmtId="0" fontId="9" fillId="0" borderId="15" xfId="1" applyFont="1" applyFill="1" applyBorder="1" applyAlignment="1">
      <alignment vertical="center" wrapText="1"/>
    </xf>
    <xf numFmtId="0" fontId="5" fillId="0" borderId="15" xfId="1" applyFont="1" applyBorder="1" applyAlignment="1">
      <alignment vertical="center" wrapText="1"/>
    </xf>
    <xf numFmtId="0" fontId="7" fillId="0" borderId="0" xfId="1" applyFont="1" applyFill="1" applyAlignment="1">
      <alignment vertical="center"/>
    </xf>
    <xf numFmtId="0" fontId="5" fillId="0" borderId="16" xfId="1" applyFont="1" applyBorder="1" applyAlignment="1">
      <alignment horizontal="center" vertical="center"/>
    </xf>
    <xf numFmtId="0" fontId="5" fillId="0" borderId="15"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2" xfId="1" applyFont="1" applyBorder="1" applyAlignment="1">
      <alignment horizontal="center" vertical="center"/>
    </xf>
    <xf numFmtId="0" fontId="7" fillId="0" borderId="0" xfId="1" applyFont="1" applyAlignment="1">
      <alignment vertical="center"/>
    </xf>
    <xf numFmtId="0" fontId="10" fillId="0" borderId="29" xfId="1" applyFont="1" applyFill="1" applyBorder="1" applyAlignment="1">
      <alignment vertical="center"/>
    </xf>
    <xf numFmtId="0" fontId="10" fillId="0" borderId="27" xfId="1" applyFont="1" applyFill="1" applyBorder="1" applyAlignment="1">
      <alignment vertical="center"/>
    </xf>
    <xf numFmtId="0" fontId="10" fillId="0" borderId="28" xfId="1" applyFont="1" applyFill="1" applyBorder="1" applyAlignment="1">
      <alignment vertical="center"/>
    </xf>
    <xf numFmtId="0" fontId="10" fillId="0" borderId="26"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25" xfId="1" applyFont="1" applyFill="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vertical="center" wrapText="1"/>
    </xf>
    <xf numFmtId="0" fontId="7" fillId="0" borderId="32" xfId="1" applyFont="1" applyBorder="1" applyAlignment="1">
      <alignment horizontal="center"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32" xfId="1" applyFont="1" applyFill="1" applyBorder="1" applyAlignment="1">
      <alignment horizontal="center" vertical="center"/>
    </xf>
    <xf numFmtId="0" fontId="7" fillId="0" borderId="22" xfId="1" applyFont="1" applyBorder="1" applyAlignment="1">
      <alignment horizontal="center" vertical="center"/>
    </xf>
    <xf numFmtId="0" fontId="7" fillId="0" borderId="24" xfId="1" applyFont="1" applyFill="1" applyBorder="1" applyAlignment="1">
      <alignment horizontal="center" vertical="center"/>
    </xf>
    <xf numFmtId="0" fontId="10" fillId="0" borderId="25" xfId="1" quotePrefix="1" applyFont="1" applyFill="1" applyBorder="1" applyAlignment="1">
      <alignment vertical="center"/>
    </xf>
    <xf numFmtId="0" fontId="7" fillId="0" borderId="25" xfId="1" applyFont="1" applyFill="1" applyBorder="1" applyAlignment="1">
      <alignment horizontal="center" vertical="center"/>
    </xf>
    <xf numFmtId="0" fontId="7" fillId="0" borderId="26" xfId="1" applyFont="1" applyFill="1" applyBorder="1" applyAlignment="1">
      <alignment horizontal="center" vertical="center"/>
    </xf>
    <xf numFmtId="0" fontId="5" fillId="0" borderId="0" xfId="1" applyFont="1" applyFill="1" applyAlignment="1">
      <alignment vertical="center"/>
    </xf>
    <xf numFmtId="0" fontId="5" fillId="0" borderId="18" xfId="1" applyFont="1" applyBorder="1" applyAlignment="1">
      <alignment horizontal="center" vertical="center"/>
    </xf>
    <xf numFmtId="0" fontId="5" fillId="0" borderId="20" xfId="1" applyFont="1" applyBorder="1" applyAlignment="1">
      <alignment vertical="center" wrapText="1"/>
    </xf>
    <xf numFmtId="0" fontId="5" fillId="0" borderId="32" xfId="1" applyFont="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2" xfId="1" applyFont="1" applyBorder="1" applyAlignment="1">
      <alignment horizontal="center" vertical="center"/>
    </xf>
    <xf numFmtId="0" fontId="5" fillId="0" borderId="24"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6" xfId="1" applyFont="1" applyFill="1" applyBorder="1" applyAlignment="1">
      <alignment horizontal="center" vertical="center"/>
    </xf>
    <xf numFmtId="0" fontId="11" fillId="0" borderId="0" xfId="1" applyFont="1" applyAlignment="1">
      <alignment vertical="center"/>
    </xf>
    <xf numFmtId="0" fontId="7" fillId="0" borderId="23" xfId="1" applyFont="1" applyFill="1" applyBorder="1" applyAlignment="1">
      <alignment horizontal="center" vertical="center"/>
    </xf>
    <xf numFmtId="0" fontId="10" fillId="0" borderId="26" xfId="1" applyFont="1" applyFill="1" applyBorder="1" applyAlignment="1"/>
    <xf numFmtId="0" fontId="10" fillId="0" borderId="25" xfId="1" quotePrefix="1" applyFont="1" applyFill="1" applyBorder="1" applyAlignment="1">
      <alignment horizontal="center"/>
    </xf>
    <xf numFmtId="0" fontId="7" fillId="0" borderId="42" xfId="1" applyFont="1" applyFill="1" applyBorder="1" applyAlignment="1">
      <alignment horizontal="center"/>
    </xf>
    <xf numFmtId="0" fontId="5" fillId="0" borderId="42" xfId="1" applyFont="1" applyFill="1" applyBorder="1" applyAlignment="1">
      <alignment horizontal="center"/>
    </xf>
    <xf numFmtId="0" fontId="7" fillId="11" borderId="23" xfId="1" applyFont="1" applyFill="1" applyBorder="1" applyAlignment="1">
      <alignment horizontal="center"/>
    </xf>
    <xf numFmtId="0" fontId="7" fillId="11" borderId="23" xfId="1" applyFont="1" applyFill="1" applyBorder="1" applyAlignment="1">
      <alignment horizontal="center" vertical="center"/>
    </xf>
    <xf numFmtId="0" fontId="13" fillId="0" borderId="0" xfId="1" applyFont="1" applyAlignment="1">
      <alignment vertical="center"/>
    </xf>
    <xf numFmtId="0" fontId="4" fillId="12" borderId="0" xfId="1" applyFont="1" applyFill="1"/>
    <xf numFmtId="0" fontId="5" fillId="12" borderId="0" xfId="1" applyFont="1" applyFill="1"/>
    <xf numFmtId="0" fontId="7" fillId="0" borderId="27" xfId="1" applyFont="1" applyFill="1" applyBorder="1" applyAlignment="1">
      <alignment horizontal="center"/>
    </xf>
    <xf numFmtId="0" fontId="7" fillId="0" borderId="29" xfId="1" applyFont="1" applyFill="1" applyBorder="1" applyAlignment="1">
      <alignment horizontal="center"/>
    </xf>
    <xf numFmtId="0" fontId="7" fillId="0" borderId="28" xfId="1" applyFont="1" applyFill="1" applyBorder="1" applyAlignment="1">
      <alignment horizontal="center"/>
    </xf>
    <xf numFmtId="0" fontId="10" fillId="0" borderId="27" xfId="1" applyFont="1" applyFill="1" applyBorder="1" applyAlignment="1">
      <alignment horizontal="left"/>
    </xf>
    <xf numFmtId="0" fontId="10" fillId="0" borderId="29" xfId="1" applyFont="1" applyFill="1" applyBorder="1" applyAlignment="1">
      <alignment horizontal="left"/>
    </xf>
    <xf numFmtId="0" fontId="10" fillId="0" borderId="42" xfId="1" applyFont="1" applyFill="1" applyBorder="1" applyAlignment="1">
      <alignment horizontal="left"/>
    </xf>
    <xf numFmtId="0" fontId="5" fillId="0" borderId="27" xfId="1" applyFont="1" applyBorder="1" applyAlignment="1">
      <alignment horizontal="center"/>
    </xf>
    <xf numFmtId="0" fontId="5" fillId="0" borderId="29" xfId="1" applyFont="1" applyBorder="1" applyAlignment="1">
      <alignment horizontal="center"/>
    </xf>
    <xf numFmtId="0" fontId="5" fillId="0" borderId="42" xfId="1" applyFont="1" applyBorder="1" applyAlignment="1">
      <alignment horizontal="center"/>
    </xf>
    <xf numFmtId="0" fontId="5" fillId="0" borderId="27" xfId="1" applyFont="1" applyFill="1" applyBorder="1" applyAlignment="1">
      <alignment horizontal="center"/>
    </xf>
    <xf numFmtId="0" fontId="5" fillId="0" borderId="29" xfId="1" applyFont="1" applyFill="1" applyBorder="1" applyAlignment="1">
      <alignment horizontal="center"/>
    </xf>
    <xf numFmtId="0" fontId="5" fillId="0" borderId="28" xfId="1" applyFont="1" applyFill="1" applyBorder="1" applyAlignment="1">
      <alignment horizontal="center"/>
    </xf>
    <xf numFmtId="0" fontId="5" fillId="0" borderId="42" xfId="1" applyFont="1" applyFill="1" applyBorder="1" applyAlignment="1">
      <alignment horizontal="center"/>
    </xf>
    <xf numFmtId="0" fontId="4" fillId="0" borderId="27" xfId="1" applyFont="1" applyFill="1" applyBorder="1" applyAlignment="1">
      <alignment horizontal="right"/>
    </xf>
    <xf numFmtId="0" fontId="4" fillId="0" borderId="29" xfId="1" applyFont="1" applyFill="1" applyBorder="1" applyAlignment="1">
      <alignment horizontal="right"/>
    </xf>
    <xf numFmtId="0" fontId="5" fillId="0" borderId="12" xfId="1" applyFont="1" applyBorder="1" applyAlignment="1">
      <alignment horizontal="center"/>
    </xf>
    <xf numFmtId="0" fontId="5" fillId="0" borderId="11" xfId="1" applyFont="1" applyBorder="1" applyAlignment="1">
      <alignment horizontal="center"/>
    </xf>
    <xf numFmtId="0" fontId="5" fillId="0" borderId="13" xfId="1" applyFont="1" applyBorder="1" applyAlignment="1">
      <alignment horizontal="center"/>
    </xf>
    <xf numFmtId="0" fontId="5" fillId="0" borderId="39" xfId="1" applyFont="1" applyBorder="1" applyAlignment="1">
      <alignment horizontal="center"/>
    </xf>
    <xf numFmtId="0" fontId="5" fillId="0" borderId="40" xfId="1" applyFont="1" applyBorder="1" applyAlignment="1">
      <alignment horizontal="center"/>
    </xf>
    <xf numFmtId="0" fontId="5" fillId="0" borderId="41" xfId="1" applyFont="1" applyBorder="1" applyAlignment="1">
      <alignment horizontal="center"/>
    </xf>
    <xf numFmtId="0" fontId="7" fillId="0" borderId="27" xfId="1" applyFont="1" applyBorder="1" applyAlignment="1">
      <alignment horizontal="center"/>
    </xf>
    <xf numFmtId="0" fontId="7" fillId="0" borderId="29" xfId="1" applyFont="1" applyBorder="1" applyAlignment="1">
      <alignment horizontal="center"/>
    </xf>
    <xf numFmtId="0" fontId="7" fillId="0" borderId="42" xfId="1" applyFont="1" applyBorder="1" applyAlignment="1">
      <alignment horizontal="center"/>
    </xf>
    <xf numFmtId="0" fontId="10" fillId="0" borderId="27" xfId="1" applyFont="1" applyFill="1" applyBorder="1" applyAlignment="1">
      <alignment horizontal="center"/>
    </xf>
    <xf numFmtId="0" fontId="10" fillId="0" borderId="29" xfId="1" applyFont="1" applyFill="1" applyBorder="1" applyAlignment="1">
      <alignment horizontal="center"/>
    </xf>
    <xf numFmtId="0" fontId="10" fillId="0" borderId="28" xfId="1" applyFont="1" applyFill="1" applyBorder="1" applyAlignment="1">
      <alignment horizontal="center"/>
    </xf>
    <xf numFmtId="0" fontId="4" fillId="0" borderId="33"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34" xfId="1" applyFont="1" applyFill="1" applyBorder="1" applyAlignment="1">
      <alignment horizontal="center" vertical="center"/>
    </xf>
    <xf numFmtId="0" fontId="4" fillId="0" borderId="35" xfId="1" applyFont="1" applyFill="1" applyBorder="1" applyAlignment="1">
      <alignment horizontal="center" vertical="center"/>
    </xf>
    <xf numFmtId="0" fontId="4" fillId="0" borderId="38"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19" xfId="1" applyFont="1" applyFill="1" applyBorder="1" applyAlignment="1">
      <alignment horizontal="center" vertical="center" wrapText="1"/>
    </xf>
    <xf numFmtId="0" fontId="10" fillId="0" borderId="27" xfId="1" applyFont="1" applyFill="1" applyBorder="1" applyAlignment="1">
      <alignment horizontal="right"/>
    </xf>
    <xf numFmtId="0" fontId="10" fillId="0" borderId="29" xfId="1" applyFont="1" applyFill="1" applyBorder="1" applyAlignment="1">
      <alignment horizontal="right"/>
    </xf>
    <xf numFmtId="0" fontId="10" fillId="0" borderId="26" xfId="1" applyFont="1" applyFill="1" applyBorder="1" applyAlignment="1">
      <alignment horizontal="center"/>
    </xf>
    <xf numFmtId="0" fontId="8" fillId="8" borderId="30" xfId="1" applyFont="1" applyFill="1" applyBorder="1" applyAlignment="1">
      <alignment horizontal="center"/>
    </xf>
    <xf numFmtId="0" fontId="8" fillId="8" borderId="4" xfId="1" applyFont="1" applyFill="1" applyBorder="1" applyAlignment="1">
      <alignment horizontal="center"/>
    </xf>
    <xf numFmtId="0" fontId="8" fillId="8" borderId="31" xfId="1" applyFont="1" applyFill="1" applyBorder="1" applyAlignment="1">
      <alignment horizontal="center"/>
    </xf>
    <xf numFmtId="0" fontId="12" fillId="0" borderId="19" xfId="1" applyFont="1" applyFill="1" applyBorder="1" applyAlignment="1">
      <alignment horizontal="center" vertical="center"/>
    </xf>
    <xf numFmtId="0" fontId="4" fillId="0" borderId="0" xfId="1" applyFont="1" applyAlignment="1">
      <alignment horizont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Fill="1" applyBorder="1" applyAlignment="1">
      <alignment horizontal="center"/>
    </xf>
    <xf numFmtId="0" fontId="4" fillId="0" borderId="7" xfId="1" applyFont="1" applyFill="1" applyBorder="1" applyAlignment="1">
      <alignment horizontal="center"/>
    </xf>
    <xf numFmtId="0" fontId="4" fillId="0" borderId="12" xfId="1" applyFont="1" applyFill="1" applyBorder="1" applyAlignment="1">
      <alignment horizontal="center"/>
    </xf>
    <xf numFmtId="0" fontId="4" fillId="0" borderId="11" xfId="1" applyFont="1" applyFill="1" applyBorder="1" applyAlignment="1">
      <alignment horizontal="center"/>
    </xf>
    <xf numFmtId="0" fontId="4" fillId="0" borderId="13" xfId="1" applyFont="1" applyFill="1" applyBorder="1" applyAlignment="1">
      <alignment horizontal="center"/>
    </xf>
    <xf numFmtId="0" fontId="4" fillId="0" borderId="0" xfId="1" applyFont="1" applyAlignment="1">
      <alignment horizontal="center" vertical="center"/>
    </xf>
    <xf numFmtId="0" fontId="8" fillId="8" borderId="30" xfId="1" applyFont="1" applyFill="1" applyBorder="1" applyAlignment="1">
      <alignment horizontal="center" vertical="center"/>
    </xf>
    <xf numFmtId="0" fontId="8" fillId="8" borderId="4" xfId="1" applyFont="1" applyFill="1" applyBorder="1" applyAlignment="1">
      <alignment horizontal="center" vertical="center"/>
    </xf>
    <xf numFmtId="0" fontId="8" fillId="8" borderId="31" xfId="1" applyFont="1" applyFill="1" applyBorder="1" applyAlignment="1">
      <alignment horizontal="center" vertical="center"/>
    </xf>
    <xf numFmtId="0" fontId="10" fillId="0" borderId="27" xfId="1" applyFont="1" applyFill="1" applyBorder="1" applyAlignment="1">
      <alignment horizontal="right" vertical="center"/>
    </xf>
    <xf numFmtId="0" fontId="10" fillId="0" borderId="29" xfId="1" applyFont="1" applyFill="1" applyBorder="1" applyAlignment="1">
      <alignment horizontal="right"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3" xfId="1" applyFont="1" applyFill="1" applyBorder="1" applyAlignment="1">
      <alignment horizontal="center" vertical="center"/>
    </xf>
    <xf numFmtId="0" fontId="10" fillId="0" borderId="28" xfId="1" applyFont="1" applyFill="1" applyBorder="1" applyAlignment="1">
      <alignment horizontal="right" vertical="center"/>
    </xf>
    <xf numFmtId="0" fontId="10" fillId="0" borderId="26" xfId="1" applyFont="1" applyFill="1" applyBorder="1" applyAlignment="1">
      <alignment horizontal="center" vertical="center"/>
    </xf>
    <xf numFmtId="0" fontId="10" fillId="0" borderId="29" xfId="1" applyFont="1" applyFill="1" applyBorder="1" applyAlignment="1">
      <alignment horizontal="center" vertical="center"/>
    </xf>
    <xf numFmtId="0" fontId="4" fillId="0" borderId="27" xfId="1" applyFont="1" applyFill="1" applyBorder="1" applyAlignment="1">
      <alignment horizontal="right" vertical="center"/>
    </xf>
    <xf numFmtId="0" fontId="4" fillId="0" borderId="28" xfId="1" applyFont="1" applyFill="1" applyBorder="1" applyAlignment="1">
      <alignment horizontal="right" vertical="center"/>
    </xf>
    <xf numFmtId="0" fontId="14" fillId="0" borderId="0" xfId="0" applyFont="1" applyAlignment="1">
      <alignment horizontal="center"/>
    </xf>
    <xf numFmtId="0" fontId="15" fillId="0" borderId="0" xfId="0" applyFont="1"/>
    <xf numFmtId="0" fontId="15" fillId="0" borderId="0" xfId="0" applyFont="1" applyAlignment="1">
      <alignment wrapText="1"/>
    </xf>
    <xf numFmtId="0" fontId="15" fillId="0" borderId="1"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0" xfId="0" applyFont="1" applyAlignment="1">
      <alignment horizont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43" xfId="0" applyFont="1" applyBorder="1" applyAlignment="1">
      <alignment vertical="center" wrapText="1"/>
    </xf>
    <xf numFmtId="0" fontId="15" fillId="0" borderId="1" xfId="0" applyFont="1" applyBorder="1" applyAlignment="1">
      <alignment horizontal="center" vertical="center" wrapText="1"/>
    </xf>
  </cellXfs>
  <cellStyles count="7">
    <cellStyle name="Comma [0] 2" xfId="2"/>
    <cellStyle name="Currency 2" xfId="4"/>
    <cellStyle name="Normal" xfId="0" builtinId="0"/>
    <cellStyle name="Normal 2" xfId="1"/>
    <cellStyle name="Normal 3" xfId="5"/>
    <cellStyle name="Normal 6" xfId="3"/>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232"/>
  <sheetViews>
    <sheetView view="pageBreakPreview" zoomScale="60" zoomScaleNormal="70" workbookViewId="0">
      <selection activeCell="B9" sqref="B9"/>
    </sheetView>
  </sheetViews>
  <sheetFormatPr defaultColWidth="8.85546875" defaultRowHeight="16.5"/>
  <cols>
    <col min="1" max="1" width="11.7109375" style="1" customWidth="1"/>
    <col min="2" max="2" width="38" style="1" customWidth="1"/>
    <col min="3" max="3" width="9.140625" style="1" customWidth="1"/>
    <col min="4" max="4" width="8.85546875" style="1"/>
    <col min="5" max="5" width="9.7109375" style="1" customWidth="1"/>
    <col min="6" max="7" width="8.85546875" style="1"/>
    <col min="8" max="8" width="14.7109375" style="1" customWidth="1"/>
    <col min="9" max="9" width="13.7109375" style="1" customWidth="1"/>
    <col min="10" max="10" width="10.28515625" style="1" customWidth="1"/>
    <col min="11" max="11" width="10.5703125" style="1" customWidth="1"/>
    <col min="12" max="12" width="9.85546875" style="1" customWidth="1"/>
    <col min="13" max="13" width="15.28515625" style="1" customWidth="1"/>
    <col min="14" max="16384" width="8.85546875" style="1"/>
  </cols>
  <sheetData>
    <row r="1" spans="1:13">
      <c r="M1" s="80" t="s">
        <v>175</v>
      </c>
    </row>
    <row r="2" spans="1:13">
      <c r="A2" s="220" t="s">
        <v>176</v>
      </c>
      <c r="B2" s="220"/>
      <c r="C2" s="220"/>
      <c r="D2" s="220"/>
      <c r="E2" s="220"/>
      <c r="F2" s="220"/>
      <c r="G2" s="220"/>
      <c r="H2" s="220"/>
      <c r="I2" s="220"/>
      <c r="J2" s="220"/>
      <c r="K2" s="220"/>
      <c r="L2" s="220"/>
      <c r="M2" s="220"/>
    </row>
    <row r="3" spans="1:13">
      <c r="A3" s="220" t="s">
        <v>179</v>
      </c>
      <c r="B3" s="220"/>
      <c r="C3" s="220"/>
      <c r="D3" s="220"/>
      <c r="E3" s="220"/>
      <c r="F3" s="220"/>
      <c r="G3" s="220"/>
      <c r="H3" s="220"/>
      <c r="I3" s="220"/>
      <c r="J3" s="220"/>
      <c r="K3" s="220"/>
      <c r="L3" s="220"/>
      <c r="M3" s="220"/>
    </row>
    <row r="4" spans="1:13">
      <c r="A4" s="3"/>
      <c r="B4" s="3"/>
      <c r="C4" s="3"/>
      <c r="D4" s="3"/>
      <c r="E4" s="3"/>
      <c r="F4" s="3"/>
      <c r="G4" s="3"/>
      <c r="H4" s="3"/>
      <c r="I4" s="3"/>
      <c r="J4" s="3"/>
      <c r="K4" s="3"/>
      <c r="L4" s="3"/>
      <c r="M4" s="3"/>
    </row>
    <row r="5" spans="1:13">
      <c r="A5" s="177" t="s">
        <v>173</v>
      </c>
      <c r="B5" s="178"/>
    </row>
    <row r="6" spans="1:13" ht="8.4499999999999993" customHeight="1" thickBot="1">
      <c r="A6" s="2"/>
    </row>
    <row r="7" spans="1:13">
      <c r="A7" s="221" t="s">
        <v>0</v>
      </c>
      <c r="B7" s="223" t="s">
        <v>1</v>
      </c>
      <c r="C7" s="224"/>
      <c r="D7" s="225" t="s">
        <v>2</v>
      </c>
      <c r="E7" s="226"/>
      <c r="F7" s="226"/>
      <c r="G7" s="226"/>
      <c r="H7" s="227"/>
      <c r="I7" s="225" t="s">
        <v>3</v>
      </c>
      <c r="J7" s="226"/>
      <c r="K7" s="226"/>
      <c r="L7" s="226"/>
      <c r="M7" s="227"/>
    </row>
    <row r="8" spans="1:13" ht="49.5">
      <c r="A8" s="222"/>
      <c r="B8" s="4" t="s">
        <v>4</v>
      </c>
      <c r="C8" s="5" t="s">
        <v>5</v>
      </c>
      <c r="D8" s="6" t="s">
        <v>6</v>
      </c>
      <c r="E8" s="7" t="s">
        <v>7</v>
      </c>
      <c r="F8" s="8" t="s">
        <v>8</v>
      </c>
      <c r="G8" s="9" t="s">
        <v>148</v>
      </c>
      <c r="H8" s="5" t="s">
        <v>10</v>
      </c>
      <c r="I8" s="10" t="s">
        <v>9</v>
      </c>
      <c r="J8" s="11" t="s">
        <v>7</v>
      </c>
      <c r="K8" s="12" t="s">
        <v>8</v>
      </c>
      <c r="L8" s="9" t="s">
        <v>148</v>
      </c>
      <c r="M8" s="5" t="s">
        <v>10</v>
      </c>
    </row>
    <row r="9" spans="1:13" s="25" customFormat="1" ht="12.75">
      <c r="A9" s="13">
        <v>1</v>
      </c>
      <c r="B9" s="14">
        <v>2</v>
      </c>
      <c r="C9" s="15">
        <v>3</v>
      </c>
      <c r="D9" s="16">
        <v>4</v>
      </c>
      <c r="E9" s="17">
        <v>5</v>
      </c>
      <c r="F9" s="18">
        <v>6</v>
      </c>
      <c r="G9" s="19" t="s">
        <v>166</v>
      </c>
      <c r="H9" s="20" t="s">
        <v>167</v>
      </c>
      <c r="I9" s="21" t="s">
        <v>168</v>
      </c>
      <c r="J9" s="22" t="s">
        <v>169</v>
      </c>
      <c r="K9" s="19" t="s">
        <v>170</v>
      </c>
      <c r="L9" s="23" t="s">
        <v>171</v>
      </c>
      <c r="M9" s="24" t="s">
        <v>172</v>
      </c>
    </row>
    <row r="10" spans="1:13">
      <c r="A10" s="26"/>
      <c r="B10" s="27"/>
      <c r="C10" s="28"/>
      <c r="D10" s="29"/>
      <c r="E10" s="30"/>
      <c r="F10" s="31"/>
      <c r="G10" s="31"/>
      <c r="H10" s="32"/>
      <c r="I10" s="29"/>
      <c r="J10" s="30"/>
      <c r="K10" s="31"/>
      <c r="L10" s="33"/>
      <c r="M10" s="28"/>
    </row>
    <row r="11" spans="1:13" ht="20.25">
      <c r="A11" s="216" t="s">
        <v>158</v>
      </c>
      <c r="B11" s="217"/>
      <c r="C11" s="217"/>
      <c r="D11" s="217"/>
      <c r="E11" s="217"/>
      <c r="F11" s="217"/>
      <c r="G11" s="217"/>
      <c r="H11" s="217"/>
      <c r="I11" s="217"/>
      <c r="J11" s="217"/>
      <c r="K11" s="217"/>
      <c r="L11" s="217"/>
      <c r="M11" s="218"/>
    </row>
    <row r="12" spans="1:13">
      <c r="A12" s="34"/>
      <c r="B12" s="27"/>
      <c r="C12" s="28"/>
      <c r="D12" s="29"/>
      <c r="E12" s="30"/>
      <c r="F12" s="31"/>
      <c r="G12" s="31"/>
      <c r="H12" s="32"/>
      <c r="I12" s="29"/>
      <c r="J12" s="30"/>
      <c r="K12" s="31"/>
      <c r="L12" s="31"/>
      <c r="M12" s="28"/>
    </row>
    <row r="13" spans="1:13" hidden="1">
      <c r="A13" s="35"/>
      <c r="B13" s="36"/>
      <c r="C13" s="37">
        <f t="shared" ref="C13:C76" si="0">D13+I13</f>
        <v>0</v>
      </c>
      <c r="D13" s="38"/>
      <c r="E13" s="39"/>
      <c r="F13" s="40"/>
      <c r="G13" s="41">
        <f>IF(AND(F13&gt;0, F13&lt;60),1,IF(AND(F13&gt;59, F13&lt;100),1.3,IF(AND(F13&gt;99, F13&lt;140),1.7,IF(AND(F13&gt;139, F13&lt;180),2,IF(AND(F13&gt;179, F13&lt;201),2.3,0)))))</f>
        <v>0</v>
      </c>
      <c r="H13" s="37">
        <f>D13*E13*G13</f>
        <v>0</v>
      </c>
      <c r="I13" s="42"/>
      <c r="J13" s="43"/>
      <c r="K13" s="44"/>
      <c r="L13" s="41">
        <f>IF(AND(K13&gt;0, K13&lt;10),0.2,IF(AND(K13&gt;9, K13&lt;20),0.6,IF(AND(K13&gt;19, K13&lt;38),1,IF(AND(K13&gt;37, K13&lt;63),2,IF(AND(K13&gt;62, K13&lt;76),3,0)))))</f>
        <v>0</v>
      </c>
      <c r="M13" s="37">
        <f>I13*J13*L13</f>
        <v>0</v>
      </c>
    </row>
    <row r="14" spans="1:13" hidden="1">
      <c r="A14" s="45"/>
      <c r="B14" s="36"/>
      <c r="C14" s="37">
        <f t="shared" si="0"/>
        <v>0</v>
      </c>
      <c r="D14" s="38"/>
      <c r="E14" s="39"/>
      <c r="F14" s="40"/>
      <c r="G14" s="41">
        <f t="shared" ref="G14:G77" si="1">IF(AND(F14&gt;0, F14&lt;60),1,IF(AND(F14&gt;59, F14&lt;100),1.3,IF(AND(F14&gt;99, F14&lt;140),1.7,IF(AND(F14&gt;139, F14&lt;180),2,IF(AND(F14&gt;179, F14&lt;201),2.3,0)))))</f>
        <v>0</v>
      </c>
      <c r="H14" s="37">
        <f t="shared" ref="H14:H77" si="2">D14*E14*G14</f>
        <v>0</v>
      </c>
      <c r="I14" s="42"/>
      <c r="J14" s="43"/>
      <c r="K14" s="44"/>
      <c r="L14" s="41">
        <f t="shared" ref="L14:L77" si="3">IF(AND(K14&gt;0, K14&lt;10),0.2,IF(AND(K14&gt;9, K14&lt;20),0.6,IF(AND(K14&gt;19, K14&lt;38),1,IF(AND(K14&gt;37, K14&lt;63),2,IF(AND(K14&gt;62, K14&lt;76),3,0)))))</f>
        <v>0</v>
      </c>
      <c r="M14" s="37">
        <f t="shared" ref="M14:M77" si="4">I14*J14*L14</f>
        <v>0</v>
      </c>
    </row>
    <row r="15" spans="1:13" hidden="1">
      <c r="A15" s="45"/>
      <c r="B15" s="36"/>
      <c r="C15" s="37">
        <f t="shared" si="0"/>
        <v>0</v>
      </c>
      <c r="D15" s="38"/>
      <c r="E15" s="39"/>
      <c r="F15" s="40"/>
      <c r="G15" s="41">
        <f t="shared" si="1"/>
        <v>0</v>
      </c>
      <c r="H15" s="37">
        <f t="shared" si="2"/>
        <v>0</v>
      </c>
      <c r="I15" s="42"/>
      <c r="J15" s="43"/>
      <c r="K15" s="44"/>
      <c r="L15" s="41">
        <f t="shared" si="3"/>
        <v>0</v>
      </c>
      <c r="M15" s="37">
        <f t="shared" si="4"/>
        <v>0</v>
      </c>
    </row>
    <row r="16" spans="1:13" hidden="1">
      <c r="A16" s="45"/>
      <c r="B16" s="36"/>
      <c r="C16" s="37">
        <f t="shared" si="0"/>
        <v>0</v>
      </c>
      <c r="D16" s="38"/>
      <c r="E16" s="39"/>
      <c r="F16" s="40"/>
      <c r="G16" s="41">
        <f t="shared" si="1"/>
        <v>0</v>
      </c>
      <c r="H16" s="37">
        <f t="shared" si="2"/>
        <v>0</v>
      </c>
      <c r="I16" s="42"/>
      <c r="J16" s="43"/>
      <c r="K16" s="44"/>
      <c r="L16" s="41">
        <f t="shared" si="3"/>
        <v>0</v>
      </c>
      <c r="M16" s="37">
        <f t="shared" si="4"/>
        <v>0</v>
      </c>
    </row>
    <row r="17" spans="1:13" hidden="1">
      <c r="A17" s="45"/>
      <c r="B17" s="36"/>
      <c r="C17" s="37">
        <f t="shared" si="0"/>
        <v>0</v>
      </c>
      <c r="D17" s="38"/>
      <c r="E17" s="39"/>
      <c r="F17" s="40"/>
      <c r="G17" s="41">
        <f t="shared" si="1"/>
        <v>0</v>
      </c>
      <c r="H17" s="37">
        <f t="shared" si="2"/>
        <v>0</v>
      </c>
      <c r="I17" s="42"/>
      <c r="J17" s="43"/>
      <c r="K17" s="44"/>
      <c r="L17" s="41">
        <f t="shared" si="3"/>
        <v>0</v>
      </c>
      <c r="M17" s="37">
        <f t="shared" si="4"/>
        <v>0</v>
      </c>
    </row>
    <row r="18" spans="1:13" hidden="1">
      <c r="A18" s="45"/>
      <c r="B18" s="36"/>
      <c r="C18" s="37">
        <f t="shared" si="0"/>
        <v>0</v>
      </c>
      <c r="D18" s="38"/>
      <c r="E18" s="39"/>
      <c r="F18" s="40"/>
      <c r="G18" s="41">
        <f t="shared" si="1"/>
        <v>0</v>
      </c>
      <c r="H18" s="37">
        <f t="shared" si="2"/>
        <v>0</v>
      </c>
      <c r="I18" s="42"/>
      <c r="J18" s="43"/>
      <c r="K18" s="44"/>
      <c r="L18" s="41">
        <f t="shared" si="3"/>
        <v>0</v>
      </c>
      <c r="M18" s="37">
        <f t="shared" si="4"/>
        <v>0</v>
      </c>
    </row>
    <row r="19" spans="1:13" hidden="1">
      <c r="A19" s="46"/>
      <c r="B19" s="36"/>
      <c r="C19" s="37">
        <f t="shared" si="0"/>
        <v>0</v>
      </c>
      <c r="D19" s="38"/>
      <c r="E19" s="39"/>
      <c r="F19" s="40"/>
      <c r="G19" s="41">
        <f t="shared" si="1"/>
        <v>0</v>
      </c>
      <c r="H19" s="37">
        <f t="shared" si="2"/>
        <v>0</v>
      </c>
      <c r="I19" s="42"/>
      <c r="J19" s="43"/>
      <c r="K19" s="44"/>
      <c r="L19" s="41">
        <f t="shared" si="3"/>
        <v>0</v>
      </c>
      <c r="M19" s="37">
        <f t="shared" si="4"/>
        <v>0</v>
      </c>
    </row>
    <row r="20" spans="1:13" hidden="1">
      <c r="A20" s="47"/>
      <c r="B20" s="36"/>
      <c r="C20" s="37">
        <f t="shared" si="0"/>
        <v>0</v>
      </c>
      <c r="D20" s="38"/>
      <c r="E20" s="39"/>
      <c r="F20" s="40"/>
      <c r="G20" s="41">
        <f t="shared" si="1"/>
        <v>0</v>
      </c>
      <c r="H20" s="37">
        <f t="shared" si="2"/>
        <v>0</v>
      </c>
      <c r="I20" s="42"/>
      <c r="J20" s="43"/>
      <c r="K20" s="44"/>
      <c r="L20" s="41">
        <f t="shared" si="3"/>
        <v>0</v>
      </c>
      <c r="M20" s="37">
        <f t="shared" si="4"/>
        <v>0</v>
      </c>
    </row>
    <row r="21" spans="1:13" hidden="1">
      <c r="A21" s="46"/>
      <c r="B21" s="36"/>
      <c r="C21" s="37">
        <f t="shared" si="0"/>
        <v>0</v>
      </c>
      <c r="D21" s="38"/>
      <c r="E21" s="39"/>
      <c r="F21" s="40"/>
      <c r="G21" s="41">
        <f t="shared" si="1"/>
        <v>0</v>
      </c>
      <c r="H21" s="37">
        <f t="shared" si="2"/>
        <v>0</v>
      </c>
      <c r="I21" s="42"/>
      <c r="J21" s="43"/>
      <c r="K21" s="44"/>
      <c r="L21" s="41">
        <f t="shared" si="3"/>
        <v>0</v>
      </c>
      <c r="M21" s="37">
        <f t="shared" si="4"/>
        <v>0</v>
      </c>
    </row>
    <row r="22" spans="1:13" hidden="1">
      <c r="A22" s="46"/>
      <c r="B22" s="36"/>
      <c r="C22" s="37">
        <f t="shared" si="0"/>
        <v>0</v>
      </c>
      <c r="D22" s="38"/>
      <c r="E22" s="39"/>
      <c r="F22" s="40"/>
      <c r="G22" s="41">
        <f t="shared" si="1"/>
        <v>0</v>
      </c>
      <c r="H22" s="37">
        <f t="shared" si="2"/>
        <v>0</v>
      </c>
      <c r="I22" s="42"/>
      <c r="J22" s="43"/>
      <c r="K22" s="44"/>
      <c r="L22" s="41">
        <f t="shared" si="3"/>
        <v>0</v>
      </c>
      <c r="M22" s="37">
        <f t="shared" si="4"/>
        <v>0</v>
      </c>
    </row>
    <row r="23" spans="1:13" hidden="1">
      <c r="A23" s="46"/>
      <c r="B23" s="36"/>
      <c r="C23" s="37">
        <f t="shared" si="0"/>
        <v>0</v>
      </c>
      <c r="D23" s="38"/>
      <c r="E23" s="39"/>
      <c r="F23" s="40"/>
      <c r="G23" s="41">
        <f t="shared" si="1"/>
        <v>0</v>
      </c>
      <c r="H23" s="37">
        <f t="shared" si="2"/>
        <v>0</v>
      </c>
      <c r="I23" s="42"/>
      <c r="J23" s="43"/>
      <c r="K23" s="44"/>
      <c r="L23" s="41">
        <f t="shared" si="3"/>
        <v>0</v>
      </c>
      <c r="M23" s="37">
        <f t="shared" si="4"/>
        <v>0</v>
      </c>
    </row>
    <row r="24" spans="1:13" hidden="1">
      <c r="A24" s="46"/>
      <c r="B24" s="36"/>
      <c r="C24" s="37">
        <f t="shared" si="0"/>
        <v>0</v>
      </c>
      <c r="D24" s="38"/>
      <c r="E24" s="39"/>
      <c r="F24" s="40"/>
      <c r="G24" s="41">
        <f t="shared" si="1"/>
        <v>0</v>
      </c>
      <c r="H24" s="37">
        <f t="shared" si="2"/>
        <v>0</v>
      </c>
      <c r="I24" s="42"/>
      <c r="J24" s="43"/>
      <c r="K24" s="44"/>
      <c r="L24" s="41">
        <f t="shared" si="3"/>
        <v>0</v>
      </c>
      <c r="M24" s="37">
        <f t="shared" si="4"/>
        <v>0</v>
      </c>
    </row>
    <row r="25" spans="1:13" hidden="1">
      <c r="A25" s="48"/>
      <c r="B25" s="49"/>
      <c r="C25" s="37">
        <f t="shared" si="0"/>
        <v>0</v>
      </c>
      <c r="D25" s="50"/>
      <c r="E25" s="51"/>
      <c r="F25" s="52"/>
      <c r="G25" s="41">
        <f t="shared" si="1"/>
        <v>0</v>
      </c>
      <c r="H25" s="37">
        <f t="shared" si="2"/>
        <v>0</v>
      </c>
      <c r="I25" s="53"/>
      <c r="J25" s="54"/>
      <c r="K25" s="55"/>
      <c r="L25" s="41">
        <f t="shared" si="3"/>
        <v>0</v>
      </c>
      <c r="M25" s="37">
        <f t="shared" si="4"/>
        <v>0</v>
      </c>
    </row>
    <row r="26" spans="1:13" hidden="1">
      <c r="A26" s="56"/>
      <c r="B26" s="49"/>
      <c r="C26" s="37">
        <f t="shared" si="0"/>
        <v>0</v>
      </c>
      <c r="D26" s="50"/>
      <c r="E26" s="39"/>
      <c r="F26" s="40"/>
      <c r="G26" s="41">
        <f t="shared" si="1"/>
        <v>0</v>
      </c>
      <c r="H26" s="37">
        <f t="shared" si="2"/>
        <v>0</v>
      </c>
      <c r="I26" s="53"/>
      <c r="J26" s="54"/>
      <c r="K26" s="55"/>
      <c r="L26" s="41">
        <f t="shared" si="3"/>
        <v>0</v>
      </c>
      <c r="M26" s="37">
        <f t="shared" si="4"/>
        <v>0</v>
      </c>
    </row>
    <row r="27" spans="1:13" hidden="1">
      <c r="A27" s="48"/>
      <c r="B27" s="49"/>
      <c r="C27" s="37">
        <f t="shared" si="0"/>
        <v>0</v>
      </c>
      <c r="D27" s="50"/>
      <c r="E27" s="39"/>
      <c r="F27" s="40"/>
      <c r="G27" s="41">
        <f t="shared" si="1"/>
        <v>0</v>
      </c>
      <c r="H27" s="37">
        <f t="shared" si="2"/>
        <v>0</v>
      </c>
      <c r="I27" s="53"/>
      <c r="J27" s="43"/>
      <c r="K27" s="44"/>
      <c r="L27" s="41">
        <f t="shared" si="3"/>
        <v>0</v>
      </c>
      <c r="M27" s="37">
        <f t="shared" si="4"/>
        <v>0</v>
      </c>
    </row>
    <row r="28" spans="1:13" hidden="1">
      <c r="A28" s="48"/>
      <c r="B28" s="49"/>
      <c r="C28" s="37">
        <f t="shared" si="0"/>
        <v>0</v>
      </c>
      <c r="D28" s="50"/>
      <c r="E28" s="39"/>
      <c r="F28" s="40"/>
      <c r="G28" s="41">
        <f t="shared" si="1"/>
        <v>0</v>
      </c>
      <c r="H28" s="37">
        <f t="shared" si="2"/>
        <v>0</v>
      </c>
      <c r="I28" s="53"/>
      <c r="J28" s="43"/>
      <c r="K28" s="44"/>
      <c r="L28" s="41">
        <f t="shared" si="3"/>
        <v>0</v>
      </c>
      <c r="M28" s="37">
        <f t="shared" si="4"/>
        <v>0</v>
      </c>
    </row>
    <row r="29" spans="1:13" hidden="1">
      <c r="A29" s="48"/>
      <c r="B29" s="49"/>
      <c r="C29" s="37">
        <f t="shared" si="0"/>
        <v>0</v>
      </c>
      <c r="D29" s="50"/>
      <c r="E29" s="39"/>
      <c r="F29" s="40"/>
      <c r="G29" s="41">
        <f t="shared" si="1"/>
        <v>0</v>
      </c>
      <c r="H29" s="37">
        <f t="shared" si="2"/>
        <v>0</v>
      </c>
      <c r="I29" s="53"/>
      <c r="J29" s="54"/>
      <c r="K29" s="55"/>
      <c r="L29" s="41">
        <f t="shared" si="3"/>
        <v>0</v>
      </c>
      <c r="M29" s="37">
        <f t="shared" si="4"/>
        <v>0</v>
      </c>
    </row>
    <row r="30" spans="1:13" hidden="1">
      <c r="A30" s="48"/>
      <c r="B30" s="49"/>
      <c r="C30" s="37">
        <f t="shared" si="0"/>
        <v>0</v>
      </c>
      <c r="D30" s="50"/>
      <c r="E30" s="39"/>
      <c r="F30" s="40"/>
      <c r="G30" s="41">
        <f t="shared" si="1"/>
        <v>0</v>
      </c>
      <c r="H30" s="37">
        <f t="shared" si="2"/>
        <v>0</v>
      </c>
      <c r="I30" s="53"/>
      <c r="J30" s="54"/>
      <c r="K30" s="55"/>
      <c r="L30" s="41">
        <f t="shared" si="3"/>
        <v>0</v>
      </c>
      <c r="M30" s="37">
        <f t="shared" si="4"/>
        <v>0</v>
      </c>
    </row>
    <row r="31" spans="1:13" hidden="1">
      <c r="A31" s="48"/>
      <c r="B31" s="49"/>
      <c r="C31" s="37">
        <f t="shared" si="0"/>
        <v>0</v>
      </c>
      <c r="D31" s="50"/>
      <c r="E31" s="39"/>
      <c r="F31" s="40"/>
      <c r="G31" s="41">
        <f t="shared" si="1"/>
        <v>0</v>
      </c>
      <c r="H31" s="37">
        <f t="shared" si="2"/>
        <v>0</v>
      </c>
      <c r="I31" s="53"/>
      <c r="J31" s="54"/>
      <c r="K31" s="55"/>
      <c r="L31" s="41">
        <f t="shared" si="3"/>
        <v>0</v>
      </c>
      <c r="M31" s="37">
        <f t="shared" si="4"/>
        <v>0</v>
      </c>
    </row>
    <row r="32" spans="1:13" hidden="1">
      <c r="A32" s="48"/>
      <c r="B32" s="49"/>
      <c r="C32" s="37">
        <f t="shared" si="0"/>
        <v>0</v>
      </c>
      <c r="D32" s="50"/>
      <c r="E32" s="51"/>
      <c r="F32" s="52"/>
      <c r="G32" s="41">
        <f t="shared" si="1"/>
        <v>0</v>
      </c>
      <c r="H32" s="37">
        <f t="shared" si="2"/>
        <v>0</v>
      </c>
      <c r="I32" s="53"/>
      <c r="J32" s="54"/>
      <c r="K32" s="55"/>
      <c r="L32" s="41">
        <f t="shared" si="3"/>
        <v>0</v>
      </c>
      <c r="M32" s="37">
        <f t="shared" si="4"/>
        <v>0</v>
      </c>
    </row>
    <row r="33" spans="1:13" hidden="1">
      <c r="A33" s="56"/>
      <c r="B33" s="49"/>
      <c r="C33" s="37">
        <f t="shared" si="0"/>
        <v>0</v>
      </c>
      <c r="D33" s="50"/>
      <c r="E33" s="39"/>
      <c r="F33" s="40"/>
      <c r="G33" s="41">
        <f t="shared" si="1"/>
        <v>0</v>
      </c>
      <c r="H33" s="37">
        <f t="shared" si="2"/>
        <v>0</v>
      </c>
      <c r="I33" s="53"/>
      <c r="J33" s="54"/>
      <c r="K33" s="55"/>
      <c r="L33" s="41">
        <f t="shared" si="3"/>
        <v>0</v>
      </c>
      <c r="M33" s="37">
        <f t="shared" si="4"/>
        <v>0</v>
      </c>
    </row>
    <row r="34" spans="1:13" hidden="1">
      <c r="A34" s="48"/>
      <c r="B34" s="49"/>
      <c r="C34" s="37">
        <f t="shared" si="0"/>
        <v>0</v>
      </c>
      <c r="D34" s="50"/>
      <c r="E34" s="39"/>
      <c r="F34" s="40"/>
      <c r="G34" s="41">
        <f t="shared" si="1"/>
        <v>0</v>
      </c>
      <c r="H34" s="37">
        <f t="shared" si="2"/>
        <v>0</v>
      </c>
      <c r="I34" s="53"/>
      <c r="J34" s="43"/>
      <c r="K34" s="44"/>
      <c r="L34" s="41">
        <f t="shared" si="3"/>
        <v>0</v>
      </c>
      <c r="M34" s="37">
        <f t="shared" si="4"/>
        <v>0</v>
      </c>
    </row>
    <row r="35" spans="1:13" hidden="1">
      <c r="A35" s="48"/>
      <c r="B35" s="49"/>
      <c r="C35" s="37">
        <f t="shared" si="0"/>
        <v>0</v>
      </c>
      <c r="D35" s="50"/>
      <c r="E35" s="39"/>
      <c r="F35" s="40"/>
      <c r="G35" s="41">
        <f t="shared" si="1"/>
        <v>0</v>
      </c>
      <c r="H35" s="37">
        <f t="shared" si="2"/>
        <v>0</v>
      </c>
      <c r="I35" s="53"/>
      <c r="J35" s="54"/>
      <c r="K35" s="55"/>
      <c r="L35" s="41">
        <f t="shared" si="3"/>
        <v>0</v>
      </c>
      <c r="M35" s="37">
        <f t="shared" si="4"/>
        <v>0</v>
      </c>
    </row>
    <row r="36" spans="1:13" hidden="1">
      <c r="A36" s="48"/>
      <c r="B36" s="49"/>
      <c r="C36" s="37">
        <f t="shared" si="0"/>
        <v>0</v>
      </c>
      <c r="D36" s="50"/>
      <c r="E36" s="39"/>
      <c r="F36" s="40"/>
      <c r="G36" s="41">
        <f t="shared" si="1"/>
        <v>0</v>
      </c>
      <c r="H36" s="37">
        <f t="shared" si="2"/>
        <v>0</v>
      </c>
      <c r="I36" s="53"/>
      <c r="J36" s="54"/>
      <c r="K36" s="55"/>
      <c r="L36" s="41">
        <f t="shared" si="3"/>
        <v>0</v>
      </c>
      <c r="M36" s="37">
        <f t="shared" si="4"/>
        <v>0</v>
      </c>
    </row>
    <row r="37" spans="1:13" hidden="1">
      <c r="A37" s="48"/>
      <c r="B37" s="49"/>
      <c r="C37" s="37">
        <f t="shared" si="0"/>
        <v>0</v>
      </c>
      <c r="D37" s="50"/>
      <c r="E37" s="39"/>
      <c r="F37" s="40"/>
      <c r="G37" s="41">
        <f t="shared" si="1"/>
        <v>0</v>
      </c>
      <c r="H37" s="37">
        <f t="shared" si="2"/>
        <v>0</v>
      </c>
      <c r="I37" s="53"/>
      <c r="J37" s="54"/>
      <c r="K37" s="55"/>
      <c r="L37" s="41">
        <f t="shared" si="3"/>
        <v>0</v>
      </c>
      <c r="M37" s="37">
        <f t="shared" si="4"/>
        <v>0</v>
      </c>
    </row>
    <row r="38" spans="1:13" hidden="1">
      <c r="A38" s="48"/>
      <c r="B38" s="49"/>
      <c r="C38" s="37">
        <f t="shared" si="0"/>
        <v>0</v>
      </c>
      <c r="D38" s="50"/>
      <c r="E38" s="39"/>
      <c r="F38" s="40"/>
      <c r="G38" s="41">
        <f t="shared" si="1"/>
        <v>0</v>
      </c>
      <c r="H38" s="37">
        <f t="shared" si="2"/>
        <v>0</v>
      </c>
      <c r="I38" s="53"/>
      <c r="J38" s="54"/>
      <c r="K38" s="55"/>
      <c r="L38" s="41">
        <f t="shared" si="3"/>
        <v>0</v>
      </c>
      <c r="M38" s="37">
        <f t="shared" si="4"/>
        <v>0</v>
      </c>
    </row>
    <row r="39" spans="1:13" hidden="1">
      <c r="A39" s="48"/>
      <c r="B39" s="49"/>
      <c r="C39" s="37">
        <f t="shared" si="0"/>
        <v>0</v>
      </c>
      <c r="D39" s="50"/>
      <c r="E39" s="39"/>
      <c r="F39" s="40"/>
      <c r="G39" s="41">
        <f t="shared" si="1"/>
        <v>0</v>
      </c>
      <c r="H39" s="37">
        <f t="shared" si="2"/>
        <v>0</v>
      </c>
      <c r="I39" s="53"/>
      <c r="J39" s="54"/>
      <c r="K39" s="55"/>
      <c r="L39" s="41">
        <f t="shared" si="3"/>
        <v>0</v>
      </c>
      <c r="M39" s="37">
        <f t="shared" si="4"/>
        <v>0</v>
      </c>
    </row>
    <row r="40" spans="1:13" hidden="1">
      <c r="A40" s="48"/>
      <c r="B40" s="49"/>
      <c r="C40" s="37">
        <f t="shared" si="0"/>
        <v>0</v>
      </c>
      <c r="D40" s="50"/>
      <c r="E40" s="51"/>
      <c r="F40" s="52"/>
      <c r="G40" s="41">
        <f t="shared" si="1"/>
        <v>0</v>
      </c>
      <c r="H40" s="37">
        <f t="shared" si="2"/>
        <v>0</v>
      </c>
      <c r="I40" s="53"/>
      <c r="J40" s="54"/>
      <c r="K40" s="55"/>
      <c r="L40" s="41">
        <f t="shared" si="3"/>
        <v>0</v>
      </c>
      <c r="M40" s="37">
        <f t="shared" si="4"/>
        <v>0</v>
      </c>
    </row>
    <row r="41" spans="1:13" hidden="1">
      <c r="A41" s="56"/>
      <c r="B41" s="57"/>
      <c r="C41" s="37">
        <f t="shared" si="0"/>
        <v>0</v>
      </c>
      <c r="D41" s="50"/>
      <c r="E41" s="51"/>
      <c r="F41" s="52"/>
      <c r="G41" s="41">
        <f t="shared" si="1"/>
        <v>0</v>
      </c>
      <c r="H41" s="37">
        <f t="shared" si="2"/>
        <v>0</v>
      </c>
      <c r="I41" s="53"/>
      <c r="J41" s="54"/>
      <c r="K41" s="55"/>
      <c r="L41" s="41">
        <f t="shared" si="3"/>
        <v>0</v>
      </c>
      <c r="M41" s="37">
        <f t="shared" si="4"/>
        <v>0</v>
      </c>
    </row>
    <row r="42" spans="1:13" hidden="1">
      <c r="A42" s="48"/>
      <c r="B42" s="49"/>
      <c r="C42" s="37">
        <f t="shared" si="0"/>
        <v>0</v>
      </c>
      <c r="D42" s="50"/>
      <c r="E42" s="51"/>
      <c r="F42" s="52"/>
      <c r="G42" s="41">
        <f t="shared" si="1"/>
        <v>0</v>
      </c>
      <c r="H42" s="37">
        <f t="shared" si="2"/>
        <v>0</v>
      </c>
      <c r="I42" s="53"/>
      <c r="J42" s="54"/>
      <c r="K42" s="55"/>
      <c r="L42" s="41">
        <f t="shared" si="3"/>
        <v>0</v>
      </c>
      <c r="M42" s="37">
        <f t="shared" si="4"/>
        <v>0</v>
      </c>
    </row>
    <row r="43" spans="1:13" hidden="1">
      <c r="A43" s="48"/>
      <c r="B43" s="49"/>
      <c r="C43" s="37">
        <f t="shared" si="0"/>
        <v>0</v>
      </c>
      <c r="D43" s="50"/>
      <c r="E43" s="51"/>
      <c r="F43" s="52"/>
      <c r="G43" s="41">
        <f t="shared" si="1"/>
        <v>0</v>
      </c>
      <c r="H43" s="37">
        <f t="shared" si="2"/>
        <v>0</v>
      </c>
      <c r="I43" s="53"/>
      <c r="J43" s="54"/>
      <c r="K43" s="55"/>
      <c r="L43" s="41">
        <f t="shared" si="3"/>
        <v>0</v>
      </c>
      <c r="M43" s="37">
        <f t="shared" si="4"/>
        <v>0</v>
      </c>
    </row>
    <row r="44" spans="1:13" hidden="1">
      <c r="A44" s="48"/>
      <c r="B44" s="49"/>
      <c r="C44" s="37">
        <f t="shared" si="0"/>
        <v>0</v>
      </c>
      <c r="D44" s="50"/>
      <c r="E44" s="51"/>
      <c r="F44" s="40"/>
      <c r="G44" s="41">
        <f t="shared" si="1"/>
        <v>0</v>
      </c>
      <c r="H44" s="37">
        <f t="shared" si="2"/>
        <v>0</v>
      </c>
      <c r="I44" s="53"/>
      <c r="J44" s="54"/>
      <c r="K44" s="55"/>
      <c r="L44" s="41">
        <f t="shared" si="3"/>
        <v>0</v>
      </c>
      <c r="M44" s="37">
        <f t="shared" si="4"/>
        <v>0</v>
      </c>
    </row>
    <row r="45" spans="1:13" hidden="1">
      <c r="A45" s="48"/>
      <c r="B45" s="49"/>
      <c r="C45" s="37">
        <f t="shared" si="0"/>
        <v>0</v>
      </c>
      <c r="D45" s="50"/>
      <c r="E45" s="51"/>
      <c r="F45" s="40"/>
      <c r="G45" s="41">
        <f t="shared" si="1"/>
        <v>0</v>
      </c>
      <c r="H45" s="37">
        <f t="shared" si="2"/>
        <v>0</v>
      </c>
      <c r="I45" s="53"/>
      <c r="J45" s="54"/>
      <c r="K45" s="55"/>
      <c r="L45" s="41">
        <f t="shared" si="3"/>
        <v>0</v>
      </c>
      <c r="M45" s="37">
        <f t="shared" si="4"/>
        <v>0</v>
      </c>
    </row>
    <row r="46" spans="1:13" hidden="1">
      <c r="A46" s="48"/>
      <c r="B46" s="49"/>
      <c r="C46" s="37">
        <f t="shared" si="0"/>
        <v>0</v>
      </c>
      <c r="D46" s="50"/>
      <c r="E46" s="51"/>
      <c r="F46" s="40"/>
      <c r="G46" s="41">
        <f t="shared" si="1"/>
        <v>0</v>
      </c>
      <c r="H46" s="37">
        <f t="shared" si="2"/>
        <v>0</v>
      </c>
      <c r="I46" s="53"/>
      <c r="J46" s="54"/>
      <c r="K46" s="55"/>
      <c r="L46" s="41">
        <f t="shared" si="3"/>
        <v>0</v>
      </c>
      <c r="M46" s="37">
        <f t="shared" si="4"/>
        <v>0</v>
      </c>
    </row>
    <row r="47" spans="1:13" hidden="1">
      <c r="A47" s="48"/>
      <c r="B47" s="49"/>
      <c r="C47" s="37">
        <f t="shared" si="0"/>
        <v>0</v>
      </c>
      <c r="D47" s="50"/>
      <c r="E47" s="51"/>
      <c r="F47" s="40"/>
      <c r="G47" s="41">
        <f t="shared" si="1"/>
        <v>0</v>
      </c>
      <c r="H47" s="37">
        <f t="shared" si="2"/>
        <v>0</v>
      </c>
      <c r="I47" s="53"/>
      <c r="J47" s="54"/>
      <c r="K47" s="55"/>
      <c r="L47" s="41">
        <f t="shared" si="3"/>
        <v>0</v>
      </c>
      <c r="M47" s="37">
        <f t="shared" si="4"/>
        <v>0</v>
      </c>
    </row>
    <row r="48" spans="1:13" hidden="1">
      <c r="A48" s="48"/>
      <c r="B48" s="49"/>
      <c r="C48" s="37">
        <f t="shared" si="0"/>
        <v>0</v>
      </c>
      <c r="D48" s="50"/>
      <c r="E48" s="51"/>
      <c r="F48" s="40"/>
      <c r="G48" s="41">
        <f t="shared" si="1"/>
        <v>0</v>
      </c>
      <c r="H48" s="37">
        <f t="shared" si="2"/>
        <v>0</v>
      </c>
      <c r="I48" s="53"/>
      <c r="J48" s="54"/>
      <c r="K48" s="55"/>
      <c r="L48" s="41">
        <f t="shared" si="3"/>
        <v>0</v>
      </c>
      <c r="M48" s="37">
        <f t="shared" si="4"/>
        <v>0</v>
      </c>
    </row>
    <row r="49" spans="1:13" hidden="1">
      <c r="A49" s="48"/>
      <c r="B49" s="49"/>
      <c r="C49" s="37">
        <f t="shared" si="0"/>
        <v>0</v>
      </c>
      <c r="D49" s="50"/>
      <c r="E49" s="51"/>
      <c r="F49" s="40"/>
      <c r="G49" s="41">
        <f t="shared" si="1"/>
        <v>0</v>
      </c>
      <c r="H49" s="37">
        <f t="shared" si="2"/>
        <v>0</v>
      </c>
      <c r="I49" s="53"/>
      <c r="J49" s="54"/>
      <c r="K49" s="55"/>
      <c r="L49" s="41">
        <f t="shared" si="3"/>
        <v>0</v>
      </c>
      <c r="M49" s="37">
        <f t="shared" si="4"/>
        <v>0</v>
      </c>
    </row>
    <row r="50" spans="1:13" hidden="1">
      <c r="A50" s="48"/>
      <c r="B50" s="49"/>
      <c r="C50" s="37">
        <f t="shared" si="0"/>
        <v>0</v>
      </c>
      <c r="D50" s="50"/>
      <c r="E50" s="51"/>
      <c r="F50" s="40"/>
      <c r="G50" s="41">
        <f t="shared" si="1"/>
        <v>0</v>
      </c>
      <c r="H50" s="37">
        <f t="shared" si="2"/>
        <v>0</v>
      </c>
      <c r="I50" s="53"/>
      <c r="J50" s="54"/>
      <c r="K50" s="55"/>
      <c r="L50" s="41">
        <f t="shared" si="3"/>
        <v>0</v>
      </c>
      <c r="M50" s="37">
        <f t="shared" si="4"/>
        <v>0</v>
      </c>
    </row>
    <row r="51" spans="1:13" hidden="1">
      <c r="A51" s="48"/>
      <c r="B51" s="49"/>
      <c r="C51" s="37">
        <f t="shared" si="0"/>
        <v>0</v>
      </c>
      <c r="D51" s="50"/>
      <c r="E51" s="51"/>
      <c r="F51" s="52"/>
      <c r="G51" s="41">
        <f t="shared" si="1"/>
        <v>0</v>
      </c>
      <c r="H51" s="37">
        <f t="shared" si="2"/>
        <v>0</v>
      </c>
      <c r="I51" s="53"/>
      <c r="J51" s="54"/>
      <c r="K51" s="55"/>
      <c r="L51" s="41">
        <f t="shared" si="3"/>
        <v>0</v>
      </c>
      <c r="M51" s="37">
        <f t="shared" si="4"/>
        <v>0</v>
      </c>
    </row>
    <row r="52" spans="1:13" hidden="1">
      <c r="A52" s="48"/>
      <c r="B52" s="57"/>
      <c r="C52" s="37">
        <f t="shared" si="0"/>
        <v>0</v>
      </c>
      <c r="D52" s="50"/>
      <c r="E52" s="51"/>
      <c r="F52" s="52"/>
      <c r="G52" s="41">
        <f t="shared" si="1"/>
        <v>0</v>
      </c>
      <c r="H52" s="37">
        <f t="shared" si="2"/>
        <v>0</v>
      </c>
      <c r="I52" s="53"/>
      <c r="J52" s="54"/>
      <c r="K52" s="55"/>
      <c r="L52" s="41">
        <f t="shared" si="3"/>
        <v>0</v>
      </c>
      <c r="M52" s="37">
        <f t="shared" si="4"/>
        <v>0</v>
      </c>
    </row>
    <row r="53" spans="1:13" hidden="1">
      <c r="A53" s="48"/>
      <c r="B53" s="49"/>
      <c r="C53" s="37">
        <f t="shared" si="0"/>
        <v>0</v>
      </c>
      <c r="D53" s="50"/>
      <c r="E53" s="51"/>
      <c r="F53" s="52"/>
      <c r="G53" s="41">
        <f t="shared" si="1"/>
        <v>0</v>
      </c>
      <c r="H53" s="37">
        <f t="shared" si="2"/>
        <v>0</v>
      </c>
      <c r="I53" s="53"/>
      <c r="J53" s="54"/>
      <c r="K53" s="55"/>
      <c r="L53" s="41">
        <f t="shared" si="3"/>
        <v>0</v>
      </c>
      <c r="M53" s="37">
        <f t="shared" si="4"/>
        <v>0</v>
      </c>
    </row>
    <row r="54" spans="1:13" hidden="1">
      <c r="A54" s="48"/>
      <c r="B54" s="49"/>
      <c r="C54" s="37">
        <f t="shared" si="0"/>
        <v>0</v>
      </c>
      <c r="D54" s="50"/>
      <c r="E54" s="51"/>
      <c r="F54" s="52"/>
      <c r="G54" s="41">
        <f t="shared" si="1"/>
        <v>0</v>
      </c>
      <c r="H54" s="37">
        <f t="shared" si="2"/>
        <v>0</v>
      </c>
      <c r="I54" s="53"/>
      <c r="J54" s="54"/>
      <c r="K54" s="55"/>
      <c r="L54" s="41">
        <f t="shared" si="3"/>
        <v>0</v>
      </c>
      <c r="M54" s="37">
        <f t="shared" si="4"/>
        <v>0</v>
      </c>
    </row>
    <row r="55" spans="1:13" hidden="1">
      <c r="A55" s="48"/>
      <c r="B55" s="49"/>
      <c r="C55" s="37">
        <f t="shared" si="0"/>
        <v>0</v>
      </c>
      <c r="D55" s="50"/>
      <c r="E55" s="51"/>
      <c r="F55" s="40"/>
      <c r="G55" s="41">
        <f t="shared" si="1"/>
        <v>0</v>
      </c>
      <c r="H55" s="37">
        <f t="shared" si="2"/>
        <v>0</v>
      </c>
      <c r="I55" s="53"/>
      <c r="J55" s="54"/>
      <c r="K55" s="55"/>
      <c r="L55" s="41">
        <f t="shared" si="3"/>
        <v>0</v>
      </c>
      <c r="M55" s="37">
        <f t="shared" si="4"/>
        <v>0</v>
      </c>
    </row>
    <row r="56" spans="1:13" hidden="1">
      <c r="A56" s="48"/>
      <c r="B56" s="49"/>
      <c r="C56" s="37">
        <f t="shared" si="0"/>
        <v>0</v>
      </c>
      <c r="D56" s="50"/>
      <c r="E56" s="51"/>
      <c r="F56" s="40"/>
      <c r="G56" s="41">
        <f t="shared" si="1"/>
        <v>0</v>
      </c>
      <c r="H56" s="37">
        <f t="shared" si="2"/>
        <v>0</v>
      </c>
      <c r="I56" s="53"/>
      <c r="J56" s="54"/>
      <c r="K56" s="55"/>
      <c r="L56" s="41">
        <f t="shared" si="3"/>
        <v>0</v>
      </c>
      <c r="M56" s="37">
        <f t="shared" si="4"/>
        <v>0</v>
      </c>
    </row>
    <row r="57" spans="1:13" hidden="1">
      <c r="A57" s="48"/>
      <c r="B57" s="49"/>
      <c r="C57" s="37">
        <f t="shared" si="0"/>
        <v>0</v>
      </c>
      <c r="D57" s="50"/>
      <c r="E57" s="51"/>
      <c r="F57" s="40"/>
      <c r="G57" s="41">
        <f t="shared" si="1"/>
        <v>0</v>
      </c>
      <c r="H57" s="37">
        <f t="shared" si="2"/>
        <v>0</v>
      </c>
      <c r="I57" s="53"/>
      <c r="J57" s="54"/>
      <c r="K57" s="55"/>
      <c r="L57" s="41">
        <f t="shared" si="3"/>
        <v>0</v>
      </c>
      <c r="M57" s="37">
        <f t="shared" si="4"/>
        <v>0</v>
      </c>
    </row>
    <row r="58" spans="1:13" hidden="1">
      <c r="A58" s="48"/>
      <c r="B58" s="49"/>
      <c r="C58" s="37">
        <f t="shared" si="0"/>
        <v>0</v>
      </c>
      <c r="D58" s="50"/>
      <c r="E58" s="51"/>
      <c r="F58" s="40"/>
      <c r="G58" s="41">
        <f t="shared" si="1"/>
        <v>0</v>
      </c>
      <c r="H58" s="37">
        <f t="shared" si="2"/>
        <v>0</v>
      </c>
      <c r="I58" s="53"/>
      <c r="J58" s="54"/>
      <c r="K58" s="55"/>
      <c r="L58" s="41">
        <f t="shared" si="3"/>
        <v>0</v>
      </c>
      <c r="M58" s="37">
        <f t="shared" si="4"/>
        <v>0</v>
      </c>
    </row>
    <row r="59" spans="1:13" hidden="1">
      <c r="A59" s="48"/>
      <c r="B59" s="49"/>
      <c r="C59" s="37">
        <f t="shared" si="0"/>
        <v>0</v>
      </c>
      <c r="D59" s="50"/>
      <c r="E59" s="51"/>
      <c r="F59" s="40"/>
      <c r="G59" s="41">
        <f t="shared" si="1"/>
        <v>0</v>
      </c>
      <c r="H59" s="37">
        <f t="shared" si="2"/>
        <v>0</v>
      </c>
      <c r="I59" s="53"/>
      <c r="J59" s="54"/>
      <c r="K59" s="55"/>
      <c r="L59" s="41">
        <f t="shared" si="3"/>
        <v>0</v>
      </c>
      <c r="M59" s="37">
        <f t="shared" si="4"/>
        <v>0</v>
      </c>
    </row>
    <row r="60" spans="1:13" hidden="1">
      <c r="A60" s="48"/>
      <c r="B60" s="49"/>
      <c r="C60" s="37">
        <f t="shared" si="0"/>
        <v>0</v>
      </c>
      <c r="D60" s="50"/>
      <c r="E60" s="51"/>
      <c r="F60" s="40"/>
      <c r="G60" s="41">
        <f t="shared" si="1"/>
        <v>0</v>
      </c>
      <c r="H60" s="37">
        <f t="shared" si="2"/>
        <v>0</v>
      </c>
      <c r="I60" s="53"/>
      <c r="J60" s="54"/>
      <c r="K60" s="55"/>
      <c r="L60" s="41">
        <f t="shared" si="3"/>
        <v>0</v>
      </c>
      <c r="M60" s="37">
        <f t="shared" si="4"/>
        <v>0</v>
      </c>
    </row>
    <row r="61" spans="1:13" hidden="1">
      <c r="A61" s="48"/>
      <c r="B61" s="49"/>
      <c r="C61" s="37">
        <f t="shared" si="0"/>
        <v>0</v>
      </c>
      <c r="D61" s="50"/>
      <c r="E61" s="51"/>
      <c r="F61" s="52"/>
      <c r="G61" s="41">
        <f t="shared" si="1"/>
        <v>0</v>
      </c>
      <c r="H61" s="37">
        <f t="shared" si="2"/>
        <v>0</v>
      </c>
      <c r="I61" s="53"/>
      <c r="J61" s="54"/>
      <c r="K61" s="55"/>
      <c r="L61" s="41">
        <f t="shared" si="3"/>
        <v>0</v>
      </c>
      <c r="M61" s="37">
        <f t="shared" si="4"/>
        <v>0</v>
      </c>
    </row>
    <row r="62" spans="1:13" hidden="1">
      <c r="A62" s="48"/>
      <c r="B62" s="57"/>
      <c r="C62" s="37">
        <f t="shared" si="0"/>
        <v>0</v>
      </c>
      <c r="D62" s="50"/>
      <c r="E62" s="51"/>
      <c r="F62" s="52"/>
      <c r="G62" s="41">
        <f t="shared" si="1"/>
        <v>0</v>
      </c>
      <c r="H62" s="37">
        <f t="shared" si="2"/>
        <v>0</v>
      </c>
      <c r="I62" s="53"/>
      <c r="J62" s="54"/>
      <c r="K62" s="55"/>
      <c r="L62" s="41">
        <f t="shared" si="3"/>
        <v>0</v>
      </c>
      <c r="M62" s="37">
        <f t="shared" si="4"/>
        <v>0</v>
      </c>
    </row>
    <row r="63" spans="1:13" hidden="1">
      <c r="A63" s="48"/>
      <c r="B63" s="49"/>
      <c r="C63" s="37">
        <f t="shared" si="0"/>
        <v>0</v>
      </c>
      <c r="D63" s="50"/>
      <c r="E63" s="51"/>
      <c r="F63" s="52"/>
      <c r="G63" s="41">
        <f t="shared" si="1"/>
        <v>0</v>
      </c>
      <c r="H63" s="37">
        <f t="shared" si="2"/>
        <v>0</v>
      </c>
      <c r="I63" s="53"/>
      <c r="J63" s="54"/>
      <c r="K63" s="55"/>
      <c r="L63" s="41">
        <f t="shared" si="3"/>
        <v>0</v>
      </c>
      <c r="M63" s="37">
        <f t="shared" si="4"/>
        <v>0</v>
      </c>
    </row>
    <row r="64" spans="1:13" hidden="1">
      <c r="A64" s="48"/>
      <c r="B64" s="49"/>
      <c r="C64" s="37">
        <f t="shared" si="0"/>
        <v>0</v>
      </c>
      <c r="D64" s="50"/>
      <c r="E64" s="51"/>
      <c r="F64" s="52"/>
      <c r="G64" s="41">
        <f t="shared" si="1"/>
        <v>0</v>
      </c>
      <c r="H64" s="37">
        <f t="shared" si="2"/>
        <v>0</v>
      </c>
      <c r="I64" s="53"/>
      <c r="J64" s="54"/>
      <c r="K64" s="55"/>
      <c r="L64" s="41">
        <f t="shared" si="3"/>
        <v>0</v>
      </c>
      <c r="M64" s="37">
        <f t="shared" si="4"/>
        <v>0</v>
      </c>
    </row>
    <row r="65" spans="1:13" hidden="1">
      <c r="A65" s="48"/>
      <c r="B65" s="49"/>
      <c r="C65" s="37">
        <f t="shared" si="0"/>
        <v>0</v>
      </c>
      <c r="D65" s="50"/>
      <c r="E65" s="51"/>
      <c r="F65" s="40"/>
      <c r="G65" s="41">
        <f t="shared" si="1"/>
        <v>0</v>
      </c>
      <c r="H65" s="37">
        <f t="shared" si="2"/>
        <v>0</v>
      </c>
      <c r="I65" s="53"/>
      <c r="J65" s="54"/>
      <c r="K65" s="55"/>
      <c r="L65" s="41">
        <f t="shared" si="3"/>
        <v>0</v>
      </c>
      <c r="M65" s="37">
        <f t="shared" si="4"/>
        <v>0</v>
      </c>
    </row>
    <row r="66" spans="1:13" hidden="1">
      <c r="A66" s="48"/>
      <c r="B66" s="49"/>
      <c r="C66" s="37">
        <f t="shared" si="0"/>
        <v>0</v>
      </c>
      <c r="D66" s="50"/>
      <c r="E66" s="51"/>
      <c r="F66" s="40"/>
      <c r="G66" s="41">
        <f t="shared" si="1"/>
        <v>0</v>
      </c>
      <c r="H66" s="37">
        <f t="shared" si="2"/>
        <v>0</v>
      </c>
      <c r="I66" s="53"/>
      <c r="J66" s="54"/>
      <c r="K66" s="55"/>
      <c r="L66" s="41">
        <f t="shared" si="3"/>
        <v>0</v>
      </c>
      <c r="M66" s="37">
        <f t="shared" si="4"/>
        <v>0</v>
      </c>
    </row>
    <row r="67" spans="1:13" hidden="1">
      <c r="A67" s="48"/>
      <c r="B67" s="49"/>
      <c r="C67" s="37">
        <f t="shared" si="0"/>
        <v>0</v>
      </c>
      <c r="D67" s="50"/>
      <c r="E67" s="51"/>
      <c r="F67" s="40"/>
      <c r="G67" s="41">
        <f t="shared" si="1"/>
        <v>0</v>
      </c>
      <c r="H67" s="37">
        <f t="shared" si="2"/>
        <v>0</v>
      </c>
      <c r="I67" s="53"/>
      <c r="J67" s="54"/>
      <c r="K67" s="55"/>
      <c r="L67" s="41">
        <f t="shared" si="3"/>
        <v>0</v>
      </c>
      <c r="M67" s="37">
        <f t="shared" si="4"/>
        <v>0</v>
      </c>
    </row>
    <row r="68" spans="1:13" hidden="1">
      <c r="A68" s="48"/>
      <c r="B68" s="49"/>
      <c r="C68" s="37">
        <f t="shared" si="0"/>
        <v>0</v>
      </c>
      <c r="D68" s="50"/>
      <c r="E68" s="51"/>
      <c r="F68" s="40"/>
      <c r="G68" s="41">
        <f t="shared" si="1"/>
        <v>0</v>
      </c>
      <c r="H68" s="37">
        <f t="shared" si="2"/>
        <v>0</v>
      </c>
      <c r="I68" s="53"/>
      <c r="J68" s="54"/>
      <c r="K68" s="55"/>
      <c r="L68" s="41">
        <f t="shared" si="3"/>
        <v>0</v>
      </c>
      <c r="M68" s="37">
        <f t="shared" si="4"/>
        <v>0</v>
      </c>
    </row>
    <row r="69" spans="1:13" hidden="1">
      <c r="A69" s="48"/>
      <c r="B69" s="49"/>
      <c r="C69" s="37">
        <f t="shared" si="0"/>
        <v>0</v>
      </c>
      <c r="D69" s="50"/>
      <c r="E69" s="51"/>
      <c r="F69" s="40"/>
      <c r="G69" s="41">
        <f t="shared" si="1"/>
        <v>0</v>
      </c>
      <c r="H69" s="37">
        <f t="shared" si="2"/>
        <v>0</v>
      </c>
      <c r="I69" s="53"/>
      <c r="J69" s="54"/>
      <c r="K69" s="55"/>
      <c r="L69" s="41">
        <f t="shared" si="3"/>
        <v>0</v>
      </c>
      <c r="M69" s="37">
        <f t="shared" si="4"/>
        <v>0</v>
      </c>
    </row>
    <row r="70" spans="1:13" hidden="1">
      <c r="A70" s="48"/>
      <c r="B70" s="49"/>
      <c r="C70" s="37">
        <f t="shared" si="0"/>
        <v>0</v>
      </c>
      <c r="D70" s="50"/>
      <c r="E70" s="51"/>
      <c r="F70" s="40"/>
      <c r="G70" s="41">
        <f t="shared" si="1"/>
        <v>0</v>
      </c>
      <c r="H70" s="37">
        <f t="shared" si="2"/>
        <v>0</v>
      </c>
      <c r="I70" s="53"/>
      <c r="J70" s="54"/>
      <c r="K70" s="55"/>
      <c r="L70" s="41">
        <f t="shared" si="3"/>
        <v>0</v>
      </c>
      <c r="M70" s="37">
        <f t="shared" si="4"/>
        <v>0</v>
      </c>
    </row>
    <row r="71" spans="1:13" hidden="1">
      <c r="A71" s="48"/>
      <c r="B71" s="49"/>
      <c r="C71" s="37">
        <f t="shared" si="0"/>
        <v>0</v>
      </c>
      <c r="D71" s="50"/>
      <c r="E71" s="51"/>
      <c r="F71" s="52"/>
      <c r="G71" s="41">
        <f t="shared" si="1"/>
        <v>0</v>
      </c>
      <c r="H71" s="37">
        <f t="shared" si="2"/>
        <v>0</v>
      </c>
      <c r="I71" s="53"/>
      <c r="J71" s="54"/>
      <c r="K71" s="55"/>
      <c r="L71" s="41">
        <f t="shared" si="3"/>
        <v>0</v>
      </c>
      <c r="M71" s="37">
        <f t="shared" si="4"/>
        <v>0</v>
      </c>
    </row>
    <row r="72" spans="1:13" hidden="1">
      <c r="A72" s="48"/>
      <c r="B72" s="57"/>
      <c r="C72" s="37">
        <f t="shared" si="0"/>
        <v>0</v>
      </c>
      <c r="D72" s="50"/>
      <c r="E72" s="51"/>
      <c r="F72" s="52"/>
      <c r="G72" s="41">
        <f t="shared" si="1"/>
        <v>0</v>
      </c>
      <c r="H72" s="37">
        <f t="shared" si="2"/>
        <v>0</v>
      </c>
      <c r="I72" s="53"/>
      <c r="J72" s="54"/>
      <c r="K72" s="55"/>
      <c r="L72" s="41">
        <f t="shared" si="3"/>
        <v>0</v>
      </c>
      <c r="M72" s="37">
        <f t="shared" si="4"/>
        <v>0</v>
      </c>
    </row>
    <row r="73" spans="1:13" hidden="1">
      <c r="A73" s="48"/>
      <c r="B73" s="49"/>
      <c r="C73" s="37">
        <f t="shared" si="0"/>
        <v>0</v>
      </c>
      <c r="D73" s="50"/>
      <c r="E73" s="51"/>
      <c r="F73" s="52"/>
      <c r="G73" s="41">
        <f t="shared" si="1"/>
        <v>0</v>
      </c>
      <c r="H73" s="37">
        <f t="shared" si="2"/>
        <v>0</v>
      </c>
      <c r="I73" s="53"/>
      <c r="J73" s="54"/>
      <c r="K73" s="55"/>
      <c r="L73" s="41">
        <f t="shared" si="3"/>
        <v>0</v>
      </c>
      <c r="M73" s="37">
        <f t="shared" si="4"/>
        <v>0</v>
      </c>
    </row>
    <row r="74" spans="1:13" hidden="1">
      <c r="A74" s="48"/>
      <c r="B74" s="49"/>
      <c r="C74" s="37">
        <f t="shared" si="0"/>
        <v>0</v>
      </c>
      <c r="D74" s="50"/>
      <c r="E74" s="51"/>
      <c r="F74" s="52"/>
      <c r="G74" s="41">
        <f t="shared" si="1"/>
        <v>0</v>
      </c>
      <c r="H74" s="37">
        <f t="shared" si="2"/>
        <v>0</v>
      </c>
      <c r="I74" s="53"/>
      <c r="J74" s="54"/>
      <c r="K74" s="55"/>
      <c r="L74" s="41">
        <f t="shared" si="3"/>
        <v>0</v>
      </c>
      <c r="M74" s="37">
        <f t="shared" si="4"/>
        <v>0</v>
      </c>
    </row>
    <row r="75" spans="1:13" hidden="1">
      <c r="A75" s="48"/>
      <c r="B75" s="49"/>
      <c r="C75" s="37">
        <f t="shared" si="0"/>
        <v>0</v>
      </c>
      <c r="D75" s="50"/>
      <c r="E75" s="51"/>
      <c r="F75" s="40"/>
      <c r="G75" s="41">
        <f t="shared" si="1"/>
        <v>0</v>
      </c>
      <c r="H75" s="37">
        <f t="shared" si="2"/>
        <v>0</v>
      </c>
      <c r="I75" s="53"/>
      <c r="J75" s="54"/>
      <c r="K75" s="55"/>
      <c r="L75" s="41">
        <f t="shared" si="3"/>
        <v>0</v>
      </c>
      <c r="M75" s="37">
        <f t="shared" si="4"/>
        <v>0</v>
      </c>
    </row>
    <row r="76" spans="1:13" hidden="1">
      <c r="A76" s="48"/>
      <c r="B76" s="49"/>
      <c r="C76" s="37">
        <f t="shared" si="0"/>
        <v>0</v>
      </c>
      <c r="D76" s="50"/>
      <c r="E76" s="51"/>
      <c r="F76" s="40"/>
      <c r="G76" s="41">
        <f t="shared" si="1"/>
        <v>0</v>
      </c>
      <c r="H76" s="37">
        <f t="shared" si="2"/>
        <v>0</v>
      </c>
      <c r="I76" s="53"/>
      <c r="J76" s="54"/>
      <c r="K76" s="55"/>
      <c r="L76" s="41">
        <f t="shared" si="3"/>
        <v>0</v>
      </c>
      <c r="M76" s="37">
        <f t="shared" si="4"/>
        <v>0</v>
      </c>
    </row>
    <row r="77" spans="1:13" hidden="1">
      <c r="A77" s="48"/>
      <c r="B77" s="49"/>
      <c r="C77" s="37">
        <f t="shared" ref="C77:C140" si="5">D77+I77</f>
        <v>0</v>
      </c>
      <c r="D77" s="50"/>
      <c r="E77" s="51"/>
      <c r="F77" s="40"/>
      <c r="G77" s="41">
        <f t="shared" si="1"/>
        <v>0</v>
      </c>
      <c r="H77" s="37">
        <f t="shared" si="2"/>
        <v>0</v>
      </c>
      <c r="I77" s="53"/>
      <c r="J77" s="54"/>
      <c r="K77" s="55"/>
      <c r="L77" s="41">
        <f t="shared" si="3"/>
        <v>0</v>
      </c>
      <c r="M77" s="37">
        <f t="shared" si="4"/>
        <v>0</v>
      </c>
    </row>
    <row r="78" spans="1:13" hidden="1">
      <c r="A78" s="48"/>
      <c r="B78" s="49"/>
      <c r="C78" s="37">
        <f t="shared" si="5"/>
        <v>0</v>
      </c>
      <c r="D78" s="50"/>
      <c r="E78" s="51"/>
      <c r="F78" s="40"/>
      <c r="G78" s="41">
        <f t="shared" ref="G78:G141" si="6">IF(AND(F78&gt;0, F78&lt;60),1,IF(AND(F78&gt;59, F78&lt;100),1.3,IF(AND(F78&gt;99, F78&lt;140),1.7,IF(AND(F78&gt;139, F78&lt;180),2,IF(AND(F78&gt;179, F78&lt;201),2.3,0)))))</f>
        <v>0</v>
      </c>
      <c r="H78" s="37">
        <f t="shared" ref="H78:H141" si="7">D78*E78*G78</f>
        <v>0</v>
      </c>
      <c r="I78" s="53"/>
      <c r="J78" s="54"/>
      <c r="K78" s="55"/>
      <c r="L78" s="41">
        <f t="shared" ref="L78:L141" si="8">IF(AND(K78&gt;0, K78&lt;10),0.2,IF(AND(K78&gt;9, K78&lt;20),0.6,IF(AND(K78&gt;19, K78&lt;38),1,IF(AND(K78&gt;37, K78&lt;63),2,IF(AND(K78&gt;62, K78&lt;76),3,0)))))</f>
        <v>0</v>
      </c>
      <c r="M78" s="37">
        <f t="shared" ref="M78:M141" si="9">I78*J78*L78</f>
        <v>0</v>
      </c>
    </row>
    <row r="79" spans="1:13" hidden="1">
      <c r="A79" s="48"/>
      <c r="B79" s="49"/>
      <c r="C79" s="37">
        <f t="shared" si="5"/>
        <v>0</v>
      </c>
      <c r="D79" s="50"/>
      <c r="E79" s="51"/>
      <c r="F79" s="40"/>
      <c r="G79" s="41">
        <f t="shared" si="6"/>
        <v>0</v>
      </c>
      <c r="H79" s="37">
        <f t="shared" si="7"/>
        <v>0</v>
      </c>
      <c r="I79" s="53"/>
      <c r="J79" s="54"/>
      <c r="K79" s="55"/>
      <c r="L79" s="41">
        <f t="shared" si="8"/>
        <v>0</v>
      </c>
      <c r="M79" s="37">
        <f t="shared" si="9"/>
        <v>0</v>
      </c>
    </row>
    <row r="80" spans="1:13" hidden="1">
      <c r="A80" s="48"/>
      <c r="B80" s="49"/>
      <c r="C80" s="37">
        <f t="shared" si="5"/>
        <v>0</v>
      </c>
      <c r="D80" s="50"/>
      <c r="E80" s="51"/>
      <c r="F80" s="40"/>
      <c r="G80" s="41">
        <f t="shared" si="6"/>
        <v>0</v>
      </c>
      <c r="H80" s="37">
        <f t="shared" si="7"/>
        <v>0</v>
      </c>
      <c r="I80" s="53"/>
      <c r="J80" s="54"/>
      <c r="K80" s="55"/>
      <c r="L80" s="41">
        <f t="shared" si="8"/>
        <v>0</v>
      </c>
      <c r="M80" s="37">
        <f t="shared" si="9"/>
        <v>0</v>
      </c>
    </row>
    <row r="81" spans="1:13" hidden="1">
      <c r="A81" s="48"/>
      <c r="B81" s="49"/>
      <c r="C81" s="37">
        <f t="shared" si="5"/>
        <v>0</v>
      </c>
      <c r="D81" s="50"/>
      <c r="E81" s="51"/>
      <c r="F81" s="52"/>
      <c r="G81" s="41">
        <f t="shared" si="6"/>
        <v>0</v>
      </c>
      <c r="H81" s="37">
        <f t="shared" si="7"/>
        <v>0</v>
      </c>
      <c r="I81" s="53"/>
      <c r="J81" s="54"/>
      <c r="K81" s="55"/>
      <c r="L81" s="41">
        <f t="shared" si="8"/>
        <v>0</v>
      </c>
      <c r="M81" s="37">
        <f t="shared" si="9"/>
        <v>0</v>
      </c>
    </row>
    <row r="82" spans="1:13" hidden="1">
      <c r="A82" s="48"/>
      <c r="B82" s="57"/>
      <c r="C82" s="37">
        <f t="shared" si="5"/>
        <v>0</v>
      </c>
      <c r="D82" s="50"/>
      <c r="E82" s="51"/>
      <c r="F82" s="52"/>
      <c r="G82" s="41">
        <f t="shared" si="6"/>
        <v>0</v>
      </c>
      <c r="H82" s="37">
        <f t="shared" si="7"/>
        <v>0</v>
      </c>
      <c r="I82" s="53"/>
      <c r="J82" s="54"/>
      <c r="K82" s="55"/>
      <c r="L82" s="41">
        <f t="shared" si="8"/>
        <v>0</v>
      </c>
      <c r="M82" s="37">
        <f t="shared" si="9"/>
        <v>0</v>
      </c>
    </row>
    <row r="83" spans="1:13" hidden="1">
      <c r="A83" s="48"/>
      <c r="B83" s="49"/>
      <c r="C83" s="37">
        <f t="shared" si="5"/>
        <v>0</v>
      </c>
      <c r="D83" s="50"/>
      <c r="E83" s="51"/>
      <c r="F83" s="52"/>
      <c r="G83" s="41">
        <f t="shared" si="6"/>
        <v>0</v>
      </c>
      <c r="H83" s="37">
        <f t="shared" si="7"/>
        <v>0</v>
      </c>
      <c r="I83" s="53"/>
      <c r="J83" s="54"/>
      <c r="K83" s="55"/>
      <c r="L83" s="41">
        <f t="shared" si="8"/>
        <v>0</v>
      </c>
      <c r="M83" s="37">
        <f t="shared" si="9"/>
        <v>0</v>
      </c>
    </row>
    <row r="84" spans="1:13" hidden="1">
      <c r="A84" s="48"/>
      <c r="B84" s="49"/>
      <c r="C84" s="37">
        <f t="shared" si="5"/>
        <v>0</v>
      </c>
      <c r="D84" s="50"/>
      <c r="E84" s="51"/>
      <c r="F84" s="52"/>
      <c r="G84" s="41">
        <f t="shared" si="6"/>
        <v>0</v>
      </c>
      <c r="H84" s="37">
        <f t="shared" si="7"/>
        <v>0</v>
      </c>
      <c r="I84" s="53"/>
      <c r="J84" s="54"/>
      <c r="K84" s="55"/>
      <c r="L84" s="41">
        <f t="shared" si="8"/>
        <v>0</v>
      </c>
      <c r="M84" s="37">
        <f t="shared" si="9"/>
        <v>0</v>
      </c>
    </row>
    <row r="85" spans="1:13" hidden="1">
      <c r="A85" s="48"/>
      <c r="B85" s="49"/>
      <c r="C85" s="37">
        <f t="shared" si="5"/>
        <v>0</v>
      </c>
      <c r="D85" s="50"/>
      <c r="E85" s="51"/>
      <c r="F85" s="40"/>
      <c r="G85" s="41">
        <f t="shared" si="6"/>
        <v>0</v>
      </c>
      <c r="H85" s="37">
        <f t="shared" si="7"/>
        <v>0</v>
      </c>
      <c r="I85" s="53"/>
      <c r="J85" s="54"/>
      <c r="K85" s="55"/>
      <c r="L85" s="41">
        <f t="shared" si="8"/>
        <v>0</v>
      </c>
      <c r="M85" s="37">
        <f t="shared" si="9"/>
        <v>0</v>
      </c>
    </row>
    <row r="86" spans="1:13" hidden="1">
      <c r="A86" s="48"/>
      <c r="B86" s="49"/>
      <c r="C86" s="37">
        <f t="shared" si="5"/>
        <v>0</v>
      </c>
      <c r="D86" s="50"/>
      <c r="E86" s="51"/>
      <c r="F86" s="40"/>
      <c r="G86" s="41">
        <f t="shared" si="6"/>
        <v>0</v>
      </c>
      <c r="H86" s="37">
        <f t="shared" si="7"/>
        <v>0</v>
      </c>
      <c r="I86" s="53"/>
      <c r="J86" s="54"/>
      <c r="K86" s="55"/>
      <c r="L86" s="41">
        <f t="shared" si="8"/>
        <v>0</v>
      </c>
      <c r="M86" s="37">
        <f t="shared" si="9"/>
        <v>0</v>
      </c>
    </row>
    <row r="87" spans="1:13" hidden="1">
      <c r="A87" s="48"/>
      <c r="B87" s="49"/>
      <c r="C87" s="37">
        <f t="shared" si="5"/>
        <v>0</v>
      </c>
      <c r="D87" s="50"/>
      <c r="E87" s="51"/>
      <c r="F87" s="40"/>
      <c r="G87" s="41">
        <f t="shared" si="6"/>
        <v>0</v>
      </c>
      <c r="H87" s="37">
        <f t="shared" si="7"/>
        <v>0</v>
      </c>
      <c r="I87" s="53"/>
      <c r="J87" s="54"/>
      <c r="K87" s="55"/>
      <c r="L87" s="41">
        <f t="shared" si="8"/>
        <v>0</v>
      </c>
      <c r="M87" s="37">
        <f t="shared" si="9"/>
        <v>0</v>
      </c>
    </row>
    <row r="88" spans="1:13" hidden="1">
      <c r="A88" s="48"/>
      <c r="B88" s="49"/>
      <c r="C88" s="37">
        <f t="shared" si="5"/>
        <v>0</v>
      </c>
      <c r="D88" s="50"/>
      <c r="E88" s="51"/>
      <c r="F88" s="40"/>
      <c r="G88" s="41">
        <f t="shared" si="6"/>
        <v>0</v>
      </c>
      <c r="H88" s="37">
        <f t="shared" si="7"/>
        <v>0</v>
      </c>
      <c r="I88" s="53"/>
      <c r="J88" s="54"/>
      <c r="K88" s="55"/>
      <c r="L88" s="41">
        <f t="shared" si="8"/>
        <v>0</v>
      </c>
      <c r="M88" s="37">
        <f t="shared" si="9"/>
        <v>0</v>
      </c>
    </row>
    <row r="89" spans="1:13" hidden="1">
      <c r="A89" s="48"/>
      <c r="B89" s="49"/>
      <c r="C89" s="37">
        <f t="shared" si="5"/>
        <v>0</v>
      </c>
      <c r="D89" s="50"/>
      <c r="E89" s="51"/>
      <c r="F89" s="40"/>
      <c r="G89" s="41">
        <f t="shared" si="6"/>
        <v>0</v>
      </c>
      <c r="H89" s="37">
        <f t="shared" si="7"/>
        <v>0</v>
      </c>
      <c r="I89" s="53"/>
      <c r="J89" s="54"/>
      <c r="K89" s="55"/>
      <c r="L89" s="41">
        <f t="shared" si="8"/>
        <v>0</v>
      </c>
      <c r="M89" s="37">
        <f t="shared" si="9"/>
        <v>0</v>
      </c>
    </row>
    <row r="90" spans="1:13" hidden="1">
      <c r="A90" s="48"/>
      <c r="B90" s="49"/>
      <c r="C90" s="37">
        <f t="shared" si="5"/>
        <v>0</v>
      </c>
      <c r="D90" s="50"/>
      <c r="E90" s="51"/>
      <c r="F90" s="40"/>
      <c r="G90" s="41">
        <f t="shared" si="6"/>
        <v>0</v>
      </c>
      <c r="H90" s="37">
        <f t="shared" si="7"/>
        <v>0</v>
      </c>
      <c r="I90" s="53"/>
      <c r="J90" s="54"/>
      <c r="K90" s="55"/>
      <c r="L90" s="41">
        <f t="shared" si="8"/>
        <v>0</v>
      </c>
      <c r="M90" s="37">
        <f t="shared" si="9"/>
        <v>0</v>
      </c>
    </row>
    <row r="91" spans="1:13" hidden="1">
      <c r="A91" s="48"/>
      <c r="B91" s="49"/>
      <c r="C91" s="37">
        <f t="shared" si="5"/>
        <v>0</v>
      </c>
      <c r="D91" s="50"/>
      <c r="E91" s="51"/>
      <c r="F91" s="40"/>
      <c r="G91" s="41">
        <f t="shared" si="6"/>
        <v>0</v>
      </c>
      <c r="H91" s="37">
        <f t="shared" si="7"/>
        <v>0</v>
      </c>
      <c r="I91" s="53"/>
      <c r="J91" s="54"/>
      <c r="K91" s="55"/>
      <c r="L91" s="41">
        <f t="shared" si="8"/>
        <v>0</v>
      </c>
      <c r="M91" s="37">
        <f t="shared" si="9"/>
        <v>0</v>
      </c>
    </row>
    <row r="92" spans="1:13" hidden="1">
      <c r="A92" s="48"/>
      <c r="B92" s="49"/>
      <c r="C92" s="37">
        <f t="shared" si="5"/>
        <v>0</v>
      </c>
      <c r="D92" s="50"/>
      <c r="E92" s="51"/>
      <c r="F92" s="40"/>
      <c r="G92" s="41">
        <f t="shared" si="6"/>
        <v>0</v>
      </c>
      <c r="H92" s="37">
        <f t="shared" si="7"/>
        <v>0</v>
      </c>
      <c r="I92" s="53"/>
      <c r="J92" s="54"/>
      <c r="K92" s="55"/>
      <c r="L92" s="41">
        <f t="shared" si="8"/>
        <v>0</v>
      </c>
      <c r="M92" s="37">
        <f t="shared" si="9"/>
        <v>0</v>
      </c>
    </row>
    <row r="93" spans="1:13" hidden="1">
      <c r="A93" s="48"/>
      <c r="B93" s="49"/>
      <c r="C93" s="37">
        <f t="shared" si="5"/>
        <v>0</v>
      </c>
      <c r="D93" s="50"/>
      <c r="E93" s="51"/>
      <c r="F93" s="52"/>
      <c r="G93" s="41">
        <f t="shared" si="6"/>
        <v>0</v>
      </c>
      <c r="H93" s="37">
        <f t="shared" si="7"/>
        <v>0</v>
      </c>
      <c r="I93" s="53"/>
      <c r="J93" s="54"/>
      <c r="K93" s="55"/>
      <c r="L93" s="41">
        <f t="shared" si="8"/>
        <v>0</v>
      </c>
      <c r="M93" s="37">
        <f t="shared" si="9"/>
        <v>0</v>
      </c>
    </row>
    <row r="94" spans="1:13" hidden="1">
      <c r="A94" s="56"/>
      <c r="B94" s="57"/>
      <c r="C94" s="37">
        <f t="shared" si="5"/>
        <v>0</v>
      </c>
      <c r="D94" s="50"/>
      <c r="E94" s="51"/>
      <c r="F94" s="52"/>
      <c r="G94" s="41">
        <f t="shared" si="6"/>
        <v>0</v>
      </c>
      <c r="H94" s="37">
        <f t="shared" si="7"/>
        <v>0</v>
      </c>
      <c r="I94" s="53"/>
      <c r="J94" s="54"/>
      <c r="K94" s="55"/>
      <c r="L94" s="41">
        <f t="shared" si="8"/>
        <v>0</v>
      </c>
      <c r="M94" s="37">
        <f t="shared" si="9"/>
        <v>0</v>
      </c>
    </row>
    <row r="95" spans="1:13" hidden="1">
      <c r="A95" s="48"/>
      <c r="B95" s="49"/>
      <c r="C95" s="37">
        <f t="shared" si="5"/>
        <v>0</v>
      </c>
      <c r="D95" s="50"/>
      <c r="E95" s="51"/>
      <c r="F95" s="40"/>
      <c r="G95" s="41">
        <f t="shared" si="6"/>
        <v>0</v>
      </c>
      <c r="H95" s="37">
        <f t="shared" si="7"/>
        <v>0</v>
      </c>
      <c r="I95" s="53"/>
      <c r="J95" s="54"/>
      <c r="K95" s="55"/>
      <c r="L95" s="41">
        <f t="shared" si="8"/>
        <v>0</v>
      </c>
      <c r="M95" s="37">
        <f t="shared" si="9"/>
        <v>0</v>
      </c>
    </row>
    <row r="96" spans="1:13" hidden="1">
      <c r="A96" s="48"/>
      <c r="B96" s="49"/>
      <c r="C96" s="37">
        <f t="shared" si="5"/>
        <v>0</v>
      </c>
      <c r="D96" s="50"/>
      <c r="E96" s="51"/>
      <c r="F96" s="40"/>
      <c r="G96" s="41">
        <f t="shared" si="6"/>
        <v>0</v>
      </c>
      <c r="H96" s="37">
        <f t="shared" si="7"/>
        <v>0</v>
      </c>
      <c r="I96" s="53"/>
      <c r="J96" s="54"/>
      <c r="K96" s="55"/>
      <c r="L96" s="41">
        <f t="shared" si="8"/>
        <v>0</v>
      </c>
      <c r="M96" s="37">
        <f t="shared" si="9"/>
        <v>0</v>
      </c>
    </row>
    <row r="97" spans="1:13" hidden="1">
      <c r="A97" s="48"/>
      <c r="B97" s="49"/>
      <c r="C97" s="37">
        <f t="shared" si="5"/>
        <v>0</v>
      </c>
      <c r="D97" s="50"/>
      <c r="E97" s="51"/>
      <c r="F97" s="40"/>
      <c r="G97" s="41">
        <f t="shared" si="6"/>
        <v>0</v>
      </c>
      <c r="H97" s="37">
        <f t="shared" si="7"/>
        <v>0</v>
      </c>
      <c r="I97" s="53"/>
      <c r="J97" s="54"/>
      <c r="K97" s="55"/>
      <c r="L97" s="41">
        <f t="shared" si="8"/>
        <v>0</v>
      </c>
      <c r="M97" s="37">
        <f t="shared" si="9"/>
        <v>0</v>
      </c>
    </row>
    <row r="98" spans="1:13" hidden="1">
      <c r="A98" s="48"/>
      <c r="B98" s="49"/>
      <c r="C98" s="37">
        <f t="shared" si="5"/>
        <v>0</v>
      </c>
      <c r="D98" s="50"/>
      <c r="E98" s="51"/>
      <c r="F98" s="40"/>
      <c r="G98" s="41">
        <f t="shared" si="6"/>
        <v>0</v>
      </c>
      <c r="H98" s="37">
        <f t="shared" si="7"/>
        <v>0</v>
      </c>
      <c r="I98" s="53"/>
      <c r="J98" s="54"/>
      <c r="K98" s="55"/>
      <c r="L98" s="41">
        <f t="shared" si="8"/>
        <v>0</v>
      </c>
      <c r="M98" s="37">
        <f t="shared" si="9"/>
        <v>0</v>
      </c>
    </row>
    <row r="99" spans="1:13" hidden="1">
      <c r="A99" s="48"/>
      <c r="B99" s="49"/>
      <c r="C99" s="37">
        <f t="shared" si="5"/>
        <v>0</v>
      </c>
      <c r="D99" s="50"/>
      <c r="E99" s="51"/>
      <c r="F99" s="40"/>
      <c r="G99" s="41">
        <f t="shared" si="6"/>
        <v>0</v>
      </c>
      <c r="H99" s="37">
        <f t="shared" si="7"/>
        <v>0</v>
      </c>
      <c r="I99" s="53"/>
      <c r="J99" s="54"/>
      <c r="K99" s="55"/>
      <c r="L99" s="41">
        <f t="shared" si="8"/>
        <v>0</v>
      </c>
      <c r="M99" s="37">
        <f t="shared" si="9"/>
        <v>0</v>
      </c>
    </row>
    <row r="100" spans="1:13" hidden="1">
      <c r="A100" s="48"/>
      <c r="B100" s="49"/>
      <c r="C100" s="37">
        <f t="shared" si="5"/>
        <v>0</v>
      </c>
      <c r="D100" s="50"/>
      <c r="E100" s="51"/>
      <c r="F100" s="52"/>
      <c r="G100" s="41">
        <f t="shared" si="6"/>
        <v>0</v>
      </c>
      <c r="H100" s="37">
        <f t="shared" si="7"/>
        <v>0</v>
      </c>
      <c r="I100" s="53"/>
      <c r="J100" s="54"/>
      <c r="K100" s="55"/>
      <c r="L100" s="41">
        <f t="shared" si="8"/>
        <v>0</v>
      </c>
      <c r="M100" s="37">
        <f t="shared" si="9"/>
        <v>0</v>
      </c>
    </row>
    <row r="101" spans="1:13" hidden="1">
      <c r="A101" s="48"/>
      <c r="B101" s="49"/>
      <c r="C101" s="37">
        <f t="shared" si="5"/>
        <v>0</v>
      </c>
      <c r="D101" s="50"/>
      <c r="E101" s="51"/>
      <c r="F101" s="40"/>
      <c r="G101" s="41">
        <f t="shared" si="6"/>
        <v>0</v>
      </c>
      <c r="H101" s="37">
        <f t="shared" si="7"/>
        <v>0</v>
      </c>
      <c r="I101" s="53"/>
      <c r="J101" s="54"/>
      <c r="K101" s="55"/>
      <c r="L101" s="41">
        <f t="shared" si="8"/>
        <v>0</v>
      </c>
      <c r="M101" s="37">
        <f t="shared" si="9"/>
        <v>0</v>
      </c>
    </row>
    <row r="102" spans="1:13" hidden="1">
      <c r="A102" s="48"/>
      <c r="B102" s="49"/>
      <c r="C102" s="37">
        <f t="shared" si="5"/>
        <v>0</v>
      </c>
      <c r="D102" s="50"/>
      <c r="E102" s="51"/>
      <c r="F102" s="40"/>
      <c r="G102" s="41">
        <f t="shared" si="6"/>
        <v>0</v>
      </c>
      <c r="H102" s="37">
        <f t="shared" si="7"/>
        <v>0</v>
      </c>
      <c r="I102" s="53"/>
      <c r="J102" s="54"/>
      <c r="K102" s="55"/>
      <c r="L102" s="41">
        <f t="shared" si="8"/>
        <v>0</v>
      </c>
      <c r="M102" s="37">
        <f t="shared" si="9"/>
        <v>0</v>
      </c>
    </row>
    <row r="103" spans="1:13" hidden="1">
      <c r="A103" s="48"/>
      <c r="B103" s="49"/>
      <c r="C103" s="37">
        <f t="shared" si="5"/>
        <v>0</v>
      </c>
      <c r="D103" s="50"/>
      <c r="E103" s="51"/>
      <c r="F103" s="52"/>
      <c r="G103" s="41">
        <f t="shared" si="6"/>
        <v>0</v>
      </c>
      <c r="H103" s="37">
        <f t="shared" si="7"/>
        <v>0</v>
      </c>
      <c r="I103" s="53"/>
      <c r="J103" s="54"/>
      <c r="K103" s="55"/>
      <c r="L103" s="41">
        <f t="shared" si="8"/>
        <v>0</v>
      </c>
      <c r="M103" s="37">
        <f t="shared" si="9"/>
        <v>0</v>
      </c>
    </row>
    <row r="104" spans="1:13" hidden="1">
      <c r="A104" s="48"/>
      <c r="B104" s="57"/>
      <c r="C104" s="37">
        <f t="shared" si="5"/>
        <v>0</v>
      </c>
      <c r="D104" s="50"/>
      <c r="E104" s="51"/>
      <c r="F104" s="52"/>
      <c r="G104" s="41">
        <f t="shared" si="6"/>
        <v>0</v>
      </c>
      <c r="H104" s="37">
        <f t="shared" si="7"/>
        <v>0</v>
      </c>
      <c r="I104" s="53"/>
      <c r="J104" s="54"/>
      <c r="K104" s="55"/>
      <c r="L104" s="41">
        <f t="shared" si="8"/>
        <v>0</v>
      </c>
      <c r="M104" s="37">
        <f t="shared" si="9"/>
        <v>0</v>
      </c>
    </row>
    <row r="105" spans="1:13" hidden="1">
      <c r="A105" s="48"/>
      <c r="B105" s="49"/>
      <c r="C105" s="37">
        <f t="shared" si="5"/>
        <v>0</v>
      </c>
      <c r="D105" s="50"/>
      <c r="E105" s="51"/>
      <c r="F105" s="40"/>
      <c r="G105" s="41">
        <f t="shared" si="6"/>
        <v>0</v>
      </c>
      <c r="H105" s="37">
        <f t="shared" si="7"/>
        <v>0</v>
      </c>
      <c r="I105" s="53"/>
      <c r="J105" s="54"/>
      <c r="K105" s="55"/>
      <c r="L105" s="41">
        <f t="shared" si="8"/>
        <v>0</v>
      </c>
      <c r="M105" s="37">
        <f t="shared" si="9"/>
        <v>0</v>
      </c>
    </row>
    <row r="106" spans="1:13" hidden="1">
      <c r="A106" s="48"/>
      <c r="B106" s="49"/>
      <c r="C106" s="37">
        <f t="shared" si="5"/>
        <v>0</v>
      </c>
      <c r="D106" s="50"/>
      <c r="E106" s="51"/>
      <c r="F106" s="40"/>
      <c r="G106" s="41">
        <f t="shared" si="6"/>
        <v>0</v>
      </c>
      <c r="H106" s="37">
        <f t="shared" si="7"/>
        <v>0</v>
      </c>
      <c r="I106" s="53"/>
      <c r="J106" s="54"/>
      <c r="K106" s="55"/>
      <c r="L106" s="41">
        <f t="shared" si="8"/>
        <v>0</v>
      </c>
      <c r="M106" s="37">
        <f t="shared" si="9"/>
        <v>0</v>
      </c>
    </row>
    <row r="107" spans="1:13" hidden="1">
      <c r="A107" s="48"/>
      <c r="B107" s="49"/>
      <c r="C107" s="37">
        <f t="shared" si="5"/>
        <v>0</v>
      </c>
      <c r="D107" s="50"/>
      <c r="E107" s="51"/>
      <c r="F107" s="40"/>
      <c r="G107" s="41">
        <f t="shared" si="6"/>
        <v>0</v>
      </c>
      <c r="H107" s="37">
        <f t="shared" si="7"/>
        <v>0</v>
      </c>
      <c r="I107" s="53"/>
      <c r="J107" s="54"/>
      <c r="K107" s="55"/>
      <c r="L107" s="41">
        <f t="shared" si="8"/>
        <v>0</v>
      </c>
      <c r="M107" s="37">
        <f t="shared" si="9"/>
        <v>0</v>
      </c>
    </row>
    <row r="108" spans="1:13" hidden="1">
      <c r="A108" s="48"/>
      <c r="B108" s="49"/>
      <c r="C108" s="37">
        <f t="shared" si="5"/>
        <v>0</v>
      </c>
      <c r="D108" s="50"/>
      <c r="E108" s="51"/>
      <c r="F108" s="40"/>
      <c r="G108" s="41">
        <f t="shared" si="6"/>
        <v>0</v>
      </c>
      <c r="H108" s="37">
        <f t="shared" si="7"/>
        <v>0</v>
      </c>
      <c r="I108" s="53"/>
      <c r="J108" s="54"/>
      <c r="K108" s="55"/>
      <c r="L108" s="41">
        <f t="shared" si="8"/>
        <v>0</v>
      </c>
      <c r="M108" s="37">
        <f t="shared" si="9"/>
        <v>0</v>
      </c>
    </row>
    <row r="109" spans="1:13" hidden="1">
      <c r="A109" s="48"/>
      <c r="B109" s="49"/>
      <c r="C109" s="37">
        <f t="shared" si="5"/>
        <v>0</v>
      </c>
      <c r="D109" s="50"/>
      <c r="E109" s="51"/>
      <c r="F109" s="40"/>
      <c r="G109" s="41">
        <f t="shared" si="6"/>
        <v>0</v>
      </c>
      <c r="H109" s="37">
        <f t="shared" si="7"/>
        <v>0</v>
      </c>
      <c r="I109" s="53"/>
      <c r="J109" s="54"/>
      <c r="K109" s="55"/>
      <c r="L109" s="41">
        <f t="shared" si="8"/>
        <v>0</v>
      </c>
      <c r="M109" s="37">
        <f t="shared" si="9"/>
        <v>0</v>
      </c>
    </row>
    <row r="110" spans="1:13" hidden="1">
      <c r="A110" s="48"/>
      <c r="B110" s="49"/>
      <c r="C110" s="37">
        <f t="shared" si="5"/>
        <v>0</v>
      </c>
      <c r="D110" s="50"/>
      <c r="E110" s="51"/>
      <c r="F110" s="40"/>
      <c r="G110" s="41">
        <f t="shared" si="6"/>
        <v>0</v>
      </c>
      <c r="H110" s="37">
        <f t="shared" si="7"/>
        <v>0</v>
      </c>
      <c r="I110" s="53"/>
      <c r="J110" s="54"/>
      <c r="K110" s="55"/>
      <c r="L110" s="41">
        <f t="shared" si="8"/>
        <v>0</v>
      </c>
      <c r="M110" s="37">
        <f t="shared" si="9"/>
        <v>0</v>
      </c>
    </row>
    <row r="111" spans="1:13" hidden="1">
      <c r="A111" s="48"/>
      <c r="B111" s="49"/>
      <c r="C111" s="37">
        <f t="shared" si="5"/>
        <v>0</v>
      </c>
      <c r="D111" s="50"/>
      <c r="E111" s="51"/>
      <c r="F111" s="40"/>
      <c r="G111" s="41">
        <f t="shared" si="6"/>
        <v>0</v>
      </c>
      <c r="H111" s="37">
        <f t="shared" si="7"/>
        <v>0</v>
      </c>
      <c r="I111" s="53"/>
      <c r="J111" s="54"/>
      <c r="K111" s="55"/>
      <c r="L111" s="41">
        <f t="shared" si="8"/>
        <v>0</v>
      </c>
      <c r="M111" s="37">
        <f t="shared" si="9"/>
        <v>0</v>
      </c>
    </row>
    <row r="112" spans="1:13" hidden="1">
      <c r="A112" s="48"/>
      <c r="B112" s="49"/>
      <c r="C112" s="37">
        <f t="shared" si="5"/>
        <v>0</v>
      </c>
      <c r="D112" s="50"/>
      <c r="E112" s="51"/>
      <c r="F112" s="52"/>
      <c r="G112" s="41">
        <f t="shared" si="6"/>
        <v>0</v>
      </c>
      <c r="H112" s="37">
        <f t="shared" si="7"/>
        <v>0</v>
      </c>
      <c r="I112" s="53"/>
      <c r="J112" s="54"/>
      <c r="K112" s="55"/>
      <c r="L112" s="41">
        <f t="shared" si="8"/>
        <v>0</v>
      </c>
      <c r="M112" s="37">
        <f t="shared" si="9"/>
        <v>0</v>
      </c>
    </row>
    <row r="113" spans="1:13">
      <c r="A113" s="48"/>
      <c r="B113" s="49"/>
      <c r="C113" s="37">
        <f t="shared" si="5"/>
        <v>0</v>
      </c>
      <c r="D113" s="50"/>
      <c r="E113" s="51"/>
      <c r="F113" s="52"/>
      <c r="G113" s="41">
        <f t="shared" si="6"/>
        <v>0</v>
      </c>
      <c r="H113" s="37">
        <f t="shared" si="7"/>
        <v>0</v>
      </c>
      <c r="I113" s="53"/>
      <c r="J113" s="54"/>
      <c r="K113" s="55"/>
      <c r="L113" s="41">
        <f t="shared" si="8"/>
        <v>0</v>
      </c>
      <c r="M113" s="37">
        <f t="shared" si="9"/>
        <v>0</v>
      </c>
    </row>
    <row r="114" spans="1:13">
      <c r="A114" s="48"/>
      <c r="B114" s="57"/>
      <c r="C114" s="37">
        <f t="shared" si="5"/>
        <v>0</v>
      </c>
      <c r="D114" s="50"/>
      <c r="E114" s="51"/>
      <c r="F114" s="52"/>
      <c r="G114" s="41">
        <f t="shared" si="6"/>
        <v>0</v>
      </c>
      <c r="H114" s="37">
        <f t="shared" si="7"/>
        <v>0</v>
      </c>
      <c r="I114" s="53"/>
      <c r="J114" s="54"/>
      <c r="K114" s="55"/>
      <c r="L114" s="41">
        <f t="shared" si="8"/>
        <v>0</v>
      </c>
      <c r="M114" s="37">
        <f t="shared" si="9"/>
        <v>0</v>
      </c>
    </row>
    <row r="115" spans="1:13">
      <c r="A115" s="48"/>
      <c r="B115" s="49"/>
      <c r="C115" s="37">
        <f t="shared" si="5"/>
        <v>0</v>
      </c>
      <c r="D115" s="50"/>
      <c r="E115" s="51"/>
      <c r="F115" s="40"/>
      <c r="G115" s="41">
        <f t="shared" si="6"/>
        <v>0</v>
      </c>
      <c r="H115" s="37">
        <f t="shared" si="7"/>
        <v>0</v>
      </c>
      <c r="I115" s="53"/>
      <c r="J115" s="54"/>
      <c r="K115" s="55"/>
      <c r="L115" s="41">
        <f t="shared" si="8"/>
        <v>0</v>
      </c>
      <c r="M115" s="37">
        <f t="shared" si="9"/>
        <v>0</v>
      </c>
    </row>
    <row r="116" spans="1:13">
      <c r="A116" s="48"/>
      <c r="B116" s="49"/>
      <c r="C116" s="37">
        <f t="shared" si="5"/>
        <v>0</v>
      </c>
      <c r="D116" s="50"/>
      <c r="E116" s="51"/>
      <c r="F116" s="52"/>
      <c r="G116" s="41">
        <f t="shared" si="6"/>
        <v>0</v>
      </c>
      <c r="H116" s="37">
        <f t="shared" si="7"/>
        <v>0</v>
      </c>
      <c r="I116" s="53"/>
      <c r="J116" s="54"/>
      <c r="K116" s="55"/>
      <c r="L116" s="41">
        <f t="shared" si="8"/>
        <v>0</v>
      </c>
      <c r="M116" s="37">
        <f t="shared" si="9"/>
        <v>0</v>
      </c>
    </row>
    <row r="117" spans="1:13">
      <c r="A117" s="48"/>
      <c r="B117" s="49"/>
      <c r="C117" s="37">
        <f t="shared" si="5"/>
        <v>0</v>
      </c>
      <c r="D117" s="50"/>
      <c r="E117" s="51"/>
      <c r="F117" s="52"/>
      <c r="G117" s="41">
        <f t="shared" si="6"/>
        <v>0</v>
      </c>
      <c r="H117" s="37">
        <f t="shared" si="7"/>
        <v>0</v>
      </c>
      <c r="I117" s="53"/>
      <c r="J117" s="54"/>
      <c r="K117" s="55"/>
      <c r="L117" s="41">
        <f t="shared" si="8"/>
        <v>0</v>
      </c>
      <c r="M117" s="37">
        <f t="shared" si="9"/>
        <v>0</v>
      </c>
    </row>
    <row r="118" spans="1:13">
      <c r="A118" s="48"/>
      <c r="B118" s="49"/>
      <c r="C118" s="37">
        <f t="shared" si="5"/>
        <v>0</v>
      </c>
      <c r="D118" s="50"/>
      <c r="E118" s="51"/>
      <c r="F118" s="40"/>
      <c r="G118" s="41">
        <f t="shared" si="6"/>
        <v>0</v>
      </c>
      <c r="H118" s="37">
        <f t="shared" si="7"/>
        <v>0</v>
      </c>
      <c r="I118" s="53"/>
      <c r="J118" s="54"/>
      <c r="K118" s="55"/>
      <c r="L118" s="41">
        <f t="shared" si="8"/>
        <v>0</v>
      </c>
      <c r="M118" s="37">
        <f t="shared" si="9"/>
        <v>0</v>
      </c>
    </row>
    <row r="119" spans="1:13">
      <c r="A119" s="48"/>
      <c r="B119" s="49"/>
      <c r="C119" s="37">
        <f t="shared" si="5"/>
        <v>0</v>
      </c>
      <c r="D119" s="50"/>
      <c r="E119" s="51"/>
      <c r="F119" s="40"/>
      <c r="G119" s="41">
        <f t="shared" si="6"/>
        <v>0</v>
      </c>
      <c r="H119" s="37">
        <f t="shared" si="7"/>
        <v>0</v>
      </c>
      <c r="I119" s="53"/>
      <c r="J119" s="54"/>
      <c r="K119" s="55"/>
      <c r="L119" s="41">
        <f t="shared" si="8"/>
        <v>0</v>
      </c>
      <c r="M119" s="37">
        <f t="shared" si="9"/>
        <v>0</v>
      </c>
    </row>
    <row r="120" spans="1:13">
      <c r="A120" s="48"/>
      <c r="B120" s="49"/>
      <c r="C120" s="37">
        <f t="shared" si="5"/>
        <v>0</v>
      </c>
      <c r="D120" s="50"/>
      <c r="E120" s="51"/>
      <c r="F120" s="40"/>
      <c r="G120" s="41">
        <f t="shared" si="6"/>
        <v>0</v>
      </c>
      <c r="H120" s="37">
        <f t="shared" si="7"/>
        <v>0</v>
      </c>
      <c r="I120" s="53"/>
      <c r="J120" s="54"/>
      <c r="K120" s="55"/>
      <c r="L120" s="41">
        <f t="shared" si="8"/>
        <v>0</v>
      </c>
      <c r="M120" s="37">
        <f t="shared" si="9"/>
        <v>0</v>
      </c>
    </row>
    <row r="121" spans="1:13">
      <c r="A121" s="48"/>
      <c r="B121" s="49"/>
      <c r="C121" s="37">
        <f t="shared" si="5"/>
        <v>0</v>
      </c>
      <c r="D121" s="50"/>
      <c r="E121" s="51"/>
      <c r="F121" s="40"/>
      <c r="G121" s="41">
        <f t="shared" si="6"/>
        <v>0</v>
      </c>
      <c r="H121" s="37">
        <f t="shared" si="7"/>
        <v>0</v>
      </c>
      <c r="I121" s="53"/>
      <c r="J121" s="54"/>
      <c r="K121" s="55"/>
      <c r="L121" s="41">
        <f t="shared" si="8"/>
        <v>0</v>
      </c>
      <c r="M121" s="37">
        <f t="shared" si="9"/>
        <v>0</v>
      </c>
    </row>
    <row r="122" spans="1:13">
      <c r="A122" s="48"/>
      <c r="B122" s="49"/>
      <c r="C122" s="37">
        <f t="shared" si="5"/>
        <v>0</v>
      </c>
      <c r="D122" s="50"/>
      <c r="E122" s="51"/>
      <c r="F122" s="40"/>
      <c r="G122" s="41">
        <f t="shared" si="6"/>
        <v>0</v>
      </c>
      <c r="H122" s="37">
        <f t="shared" si="7"/>
        <v>0</v>
      </c>
      <c r="I122" s="53"/>
      <c r="J122" s="54"/>
      <c r="K122" s="55"/>
      <c r="L122" s="41">
        <f t="shared" si="8"/>
        <v>0</v>
      </c>
      <c r="M122" s="37">
        <f t="shared" si="9"/>
        <v>0</v>
      </c>
    </row>
    <row r="123" spans="1:13">
      <c r="A123" s="48"/>
      <c r="B123" s="49"/>
      <c r="C123" s="37">
        <f t="shared" si="5"/>
        <v>0</v>
      </c>
      <c r="D123" s="50"/>
      <c r="E123" s="51"/>
      <c r="F123" s="40"/>
      <c r="G123" s="41">
        <f t="shared" si="6"/>
        <v>0</v>
      </c>
      <c r="H123" s="37">
        <f t="shared" si="7"/>
        <v>0</v>
      </c>
      <c r="I123" s="53"/>
      <c r="J123" s="54"/>
      <c r="K123" s="55"/>
      <c r="L123" s="41">
        <f t="shared" si="8"/>
        <v>0</v>
      </c>
      <c r="M123" s="37">
        <f t="shared" si="9"/>
        <v>0</v>
      </c>
    </row>
    <row r="124" spans="1:13">
      <c r="A124" s="48"/>
      <c r="B124" s="49"/>
      <c r="C124" s="37">
        <f t="shared" si="5"/>
        <v>0</v>
      </c>
      <c r="D124" s="50"/>
      <c r="E124" s="51"/>
      <c r="F124" s="52"/>
      <c r="G124" s="41">
        <f t="shared" si="6"/>
        <v>0</v>
      </c>
      <c r="H124" s="37">
        <f t="shared" si="7"/>
        <v>0</v>
      </c>
      <c r="I124" s="53"/>
      <c r="J124" s="54"/>
      <c r="K124" s="55"/>
      <c r="L124" s="41">
        <f t="shared" si="8"/>
        <v>0</v>
      </c>
      <c r="M124" s="37">
        <f t="shared" si="9"/>
        <v>0</v>
      </c>
    </row>
    <row r="125" spans="1:13">
      <c r="A125" s="48"/>
      <c r="B125" s="57"/>
      <c r="C125" s="37">
        <f t="shared" si="5"/>
        <v>0</v>
      </c>
      <c r="D125" s="50"/>
      <c r="E125" s="51"/>
      <c r="F125" s="52"/>
      <c r="G125" s="41">
        <f t="shared" si="6"/>
        <v>0</v>
      </c>
      <c r="H125" s="37">
        <f t="shared" si="7"/>
        <v>0</v>
      </c>
      <c r="I125" s="53"/>
      <c r="J125" s="54"/>
      <c r="K125" s="55"/>
      <c r="L125" s="41">
        <f t="shared" si="8"/>
        <v>0</v>
      </c>
      <c r="M125" s="37">
        <f t="shared" si="9"/>
        <v>0</v>
      </c>
    </row>
    <row r="126" spans="1:13">
      <c r="A126" s="48"/>
      <c r="B126" s="49"/>
      <c r="C126" s="37">
        <f t="shared" si="5"/>
        <v>0</v>
      </c>
      <c r="D126" s="50"/>
      <c r="E126" s="51"/>
      <c r="F126" s="40"/>
      <c r="G126" s="41">
        <f t="shared" si="6"/>
        <v>0</v>
      </c>
      <c r="H126" s="37">
        <f t="shared" si="7"/>
        <v>0</v>
      </c>
      <c r="I126" s="53"/>
      <c r="J126" s="54"/>
      <c r="K126" s="55"/>
      <c r="L126" s="41">
        <f t="shared" si="8"/>
        <v>0</v>
      </c>
      <c r="M126" s="37">
        <f t="shared" si="9"/>
        <v>0</v>
      </c>
    </row>
    <row r="127" spans="1:13">
      <c r="A127" s="48"/>
      <c r="B127" s="49"/>
      <c r="C127" s="37">
        <f t="shared" si="5"/>
        <v>0</v>
      </c>
      <c r="D127" s="50"/>
      <c r="E127" s="51"/>
      <c r="F127" s="40"/>
      <c r="G127" s="41">
        <f t="shared" si="6"/>
        <v>0</v>
      </c>
      <c r="H127" s="37">
        <f t="shared" si="7"/>
        <v>0</v>
      </c>
      <c r="I127" s="53"/>
      <c r="J127" s="54"/>
      <c r="K127" s="55"/>
      <c r="L127" s="41">
        <f t="shared" si="8"/>
        <v>0</v>
      </c>
      <c r="M127" s="37">
        <f t="shared" si="9"/>
        <v>0</v>
      </c>
    </row>
    <row r="128" spans="1:13">
      <c r="A128" s="48"/>
      <c r="B128" s="49"/>
      <c r="C128" s="37">
        <f t="shared" si="5"/>
        <v>0</v>
      </c>
      <c r="D128" s="50"/>
      <c r="E128" s="51"/>
      <c r="F128" s="40"/>
      <c r="G128" s="41">
        <f t="shared" si="6"/>
        <v>0</v>
      </c>
      <c r="H128" s="37">
        <f t="shared" si="7"/>
        <v>0</v>
      </c>
      <c r="I128" s="53"/>
      <c r="J128" s="54"/>
      <c r="K128" s="55"/>
      <c r="L128" s="41">
        <f t="shared" si="8"/>
        <v>0</v>
      </c>
      <c r="M128" s="37">
        <f t="shared" si="9"/>
        <v>0</v>
      </c>
    </row>
    <row r="129" spans="1:13">
      <c r="A129" s="48"/>
      <c r="B129" s="49"/>
      <c r="C129" s="37">
        <f t="shared" si="5"/>
        <v>0</v>
      </c>
      <c r="D129" s="50"/>
      <c r="E129" s="51"/>
      <c r="F129" s="40"/>
      <c r="G129" s="41">
        <f t="shared" si="6"/>
        <v>0</v>
      </c>
      <c r="H129" s="37">
        <f t="shared" si="7"/>
        <v>0</v>
      </c>
      <c r="I129" s="53"/>
      <c r="J129" s="54"/>
      <c r="K129" s="55"/>
      <c r="L129" s="41">
        <f t="shared" si="8"/>
        <v>0</v>
      </c>
      <c r="M129" s="37">
        <f t="shared" si="9"/>
        <v>0</v>
      </c>
    </row>
    <row r="130" spans="1:13">
      <c r="A130" s="48"/>
      <c r="B130" s="49"/>
      <c r="C130" s="37">
        <f t="shared" si="5"/>
        <v>0</v>
      </c>
      <c r="D130" s="50"/>
      <c r="E130" s="51"/>
      <c r="F130" s="40"/>
      <c r="G130" s="41">
        <f t="shared" si="6"/>
        <v>0</v>
      </c>
      <c r="H130" s="37">
        <f t="shared" si="7"/>
        <v>0</v>
      </c>
      <c r="I130" s="53"/>
      <c r="J130" s="54"/>
      <c r="K130" s="55"/>
      <c r="L130" s="41">
        <f t="shared" si="8"/>
        <v>0</v>
      </c>
      <c r="M130" s="37">
        <f t="shared" si="9"/>
        <v>0</v>
      </c>
    </row>
    <row r="131" spans="1:13">
      <c r="A131" s="48"/>
      <c r="B131" s="49"/>
      <c r="C131" s="37">
        <f t="shared" si="5"/>
        <v>0</v>
      </c>
      <c r="D131" s="50"/>
      <c r="E131" s="51"/>
      <c r="F131" s="52"/>
      <c r="G131" s="41">
        <f t="shared" si="6"/>
        <v>0</v>
      </c>
      <c r="H131" s="37">
        <f t="shared" si="7"/>
        <v>0</v>
      </c>
      <c r="I131" s="53"/>
      <c r="J131" s="54"/>
      <c r="K131" s="55"/>
      <c r="L131" s="41">
        <f t="shared" si="8"/>
        <v>0</v>
      </c>
      <c r="M131" s="37">
        <f t="shared" si="9"/>
        <v>0</v>
      </c>
    </row>
    <row r="132" spans="1:13">
      <c r="A132" s="48"/>
      <c r="B132" s="49"/>
      <c r="C132" s="37">
        <f t="shared" si="5"/>
        <v>0</v>
      </c>
      <c r="D132" s="50"/>
      <c r="E132" s="51"/>
      <c r="F132" s="52"/>
      <c r="G132" s="41">
        <f t="shared" si="6"/>
        <v>0</v>
      </c>
      <c r="H132" s="37">
        <f t="shared" si="7"/>
        <v>0</v>
      </c>
      <c r="I132" s="53"/>
      <c r="J132" s="54"/>
      <c r="K132" s="55"/>
      <c r="L132" s="41">
        <f t="shared" si="8"/>
        <v>0</v>
      </c>
      <c r="M132" s="37">
        <f t="shared" si="9"/>
        <v>0</v>
      </c>
    </row>
    <row r="133" spans="1:13">
      <c r="A133" s="48"/>
      <c r="B133" s="49"/>
      <c r="C133" s="37">
        <f t="shared" si="5"/>
        <v>0</v>
      </c>
      <c r="D133" s="50"/>
      <c r="E133" s="51"/>
      <c r="F133" s="52"/>
      <c r="G133" s="41">
        <f t="shared" si="6"/>
        <v>0</v>
      </c>
      <c r="H133" s="37">
        <f t="shared" si="7"/>
        <v>0</v>
      </c>
      <c r="I133" s="53"/>
      <c r="J133" s="54"/>
      <c r="K133" s="55"/>
      <c r="L133" s="41">
        <f t="shared" si="8"/>
        <v>0</v>
      </c>
      <c r="M133" s="37">
        <f t="shared" si="9"/>
        <v>0</v>
      </c>
    </row>
    <row r="134" spans="1:13">
      <c r="A134" s="48"/>
      <c r="B134" s="57"/>
      <c r="C134" s="37">
        <f t="shared" si="5"/>
        <v>0</v>
      </c>
      <c r="D134" s="50"/>
      <c r="E134" s="51"/>
      <c r="F134" s="52"/>
      <c r="G134" s="41">
        <f t="shared" si="6"/>
        <v>0</v>
      </c>
      <c r="H134" s="37">
        <f t="shared" si="7"/>
        <v>0</v>
      </c>
      <c r="I134" s="53"/>
      <c r="J134" s="54"/>
      <c r="K134" s="55"/>
      <c r="L134" s="41">
        <f t="shared" si="8"/>
        <v>0</v>
      </c>
      <c r="M134" s="37">
        <f t="shared" si="9"/>
        <v>0</v>
      </c>
    </row>
    <row r="135" spans="1:13">
      <c r="A135" s="48"/>
      <c r="B135" s="49"/>
      <c r="C135" s="37">
        <f t="shared" si="5"/>
        <v>0</v>
      </c>
      <c r="D135" s="50"/>
      <c r="E135" s="51"/>
      <c r="F135" s="40"/>
      <c r="G135" s="41">
        <f t="shared" si="6"/>
        <v>0</v>
      </c>
      <c r="H135" s="37">
        <f t="shared" si="7"/>
        <v>0</v>
      </c>
      <c r="I135" s="53"/>
      <c r="J135" s="54"/>
      <c r="K135" s="55"/>
      <c r="L135" s="41">
        <f t="shared" si="8"/>
        <v>0</v>
      </c>
      <c r="M135" s="37">
        <f t="shared" si="9"/>
        <v>0</v>
      </c>
    </row>
    <row r="136" spans="1:13">
      <c r="A136" s="48"/>
      <c r="B136" s="49"/>
      <c r="C136" s="37">
        <f t="shared" si="5"/>
        <v>0</v>
      </c>
      <c r="D136" s="50"/>
      <c r="E136" s="51"/>
      <c r="F136" s="52"/>
      <c r="G136" s="41">
        <f t="shared" si="6"/>
        <v>0</v>
      </c>
      <c r="H136" s="37">
        <f t="shared" si="7"/>
        <v>0</v>
      </c>
      <c r="I136" s="53"/>
      <c r="J136" s="54"/>
      <c r="K136" s="55"/>
      <c r="L136" s="41">
        <f t="shared" si="8"/>
        <v>0</v>
      </c>
      <c r="M136" s="37">
        <f t="shared" si="9"/>
        <v>0</v>
      </c>
    </row>
    <row r="137" spans="1:13">
      <c r="A137" s="48"/>
      <c r="B137" s="49"/>
      <c r="C137" s="37">
        <f t="shared" si="5"/>
        <v>0</v>
      </c>
      <c r="D137" s="50"/>
      <c r="E137" s="51"/>
      <c r="F137" s="52"/>
      <c r="G137" s="41">
        <f t="shared" si="6"/>
        <v>0</v>
      </c>
      <c r="H137" s="37">
        <f t="shared" si="7"/>
        <v>0</v>
      </c>
      <c r="I137" s="53"/>
      <c r="J137" s="54"/>
      <c r="K137" s="55"/>
      <c r="L137" s="41">
        <f t="shared" si="8"/>
        <v>0</v>
      </c>
      <c r="M137" s="37">
        <f t="shared" si="9"/>
        <v>0</v>
      </c>
    </row>
    <row r="138" spans="1:13">
      <c r="A138" s="48"/>
      <c r="B138" s="49"/>
      <c r="C138" s="37">
        <f t="shared" si="5"/>
        <v>0</v>
      </c>
      <c r="D138" s="50"/>
      <c r="E138" s="51"/>
      <c r="F138" s="52"/>
      <c r="G138" s="41">
        <f t="shared" si="6"/>
        <v>0</v>
      </c>
      <c r="H138" s="37">
        <f t="shared" si="7"/>
        <v>0</v>
      </c>
      <c r="I138" s="53"/>
      <c r="J138" s="54"/>
      <c r="K138" s="55"/>
      <c r="L138" s="41">
        <f t="shared" si="8"/>
        <v>0</v>
      </c>
      <c r="M138" s="37">
        <f t="shared" si="9"/>
        <v>0</v>
      </c>
    </row>
    <row r="139" spans="1:13">
      <c r="A139" s="48"/>
      <c r="B139" s="49"/>
      <c r="C139" s="37">
        <f t="shared" si="5"/>
        <v>0</v>
      </c>
      <c r="D139" s="50"/>
      <c r="E139" s="51"/>
      <c r="F139" s="40"/>
      <c r="G139" s="41">
        <f t="shared" si="6"/>
        <v>0</v>
      </c>
      <c r="H139" s="37">
        <f t="shared" si="7"/>
        <v>0</v>
      </c>
      <c r="I139" s="53"/>
      <c r="J139" s="54"/>
      <c r="K139" s="55"/>
      <c r="L139" s="41">
        <f t="shared" si="8"/>
        <v>0</v>
      </c>
      <c r="M139" s="37">
        <f t="shared" si="9"/>
        <v>0</v>
      </c>
    </row>
    <row r="140" spans="1:13">
      <c r="A140" s="48"/>
      <c r="B140" s="49"/>
      <c r="C140" s="37">
        <f t="shared" si="5"/>
        <v>0</v>
      </c>
      <c r="D140" s="50"/>
      <c r="E140" s="51"/>
      <c r="F140" s="40"/>
      <c r="G140" s="41">
        <f t="shared" si="6"/>
        <v>0</v>
      </c>
      <c r="H140" s="37">
        <f t="shared" si="7"/>
        <v>0</v>
      </c>
      <c r="I140" s="53"/>
      <c r="J140" s="54"/>
      <c r="K140" s="55"/>
      <c r="L140" s="41">
        <f t="shared" si="8"/>
        <v>0</v>
      </c>
      <c r="M140" s="37">
        <f t="shared" si="9"/>
        <v>0</v>
      </c>
    </row>
    <row r="141" spans="1:13">
      <c r="A141" s="48"/>
      <c r="B141" s="49"/>
      <c r="C141" s="37">
        <f t="shared" ref="C141:C186" si="10">D141+I141</f>
        <v>0</v>
      </c>
      <c r="D141" s="50"/>
      <c r="E141" s="51"/>
      <c r="F141" s="40"/>
      <c r="G141" s="41">
        <f t="shared" si="6"/>
        <v>0</v>
      </c>
      <c r="H141" s="37">
        <f t="shared" si="7"/>
        <v>0</v>
      </c>
      <c r="I141" s="53"/>
      <c r="J141" s="54"/>
      <c r="K141" s="55"/>
      <c r="L141" s="41">
        <f t="shared" si="8"/>
        <v>0</v>
      </c>
      <c r="M141" s="37">
        <f t="shared" si="9"/>
        <v>0</v>
      </c>
    </row>
    <row r="142" spans="1:13">
      <c r="A142" s="48"/>
      <c r="B142" s="49"/>
      <c r="C142" s="37">
        <f t="shared" si="10"/>
        <v>0</v>
      </c>
      <c r="D142" s="50"/>
      <c r="E142" s="51"/>
      <c r="F142" s="40"/>
      <c r="G142" s="41">
        <f t="shared" ref="G142:G186" si="11">IF(AND(F142&gt;0, F142&lt;60),1,IF(AND(F142&gt;59, F142&lt;100),1.3,IF(AND(F142&gt;99, F142&lt;140),1.7,IF(AND(F142&gt;139, F142&lt;180),2,IF(AND(F142&gt;179, F142&lt;201),2.3,0)))))</f>
        <v>0</v>
      </c>
      <c r="H142" s="37">
        <f t="shared" ref="H142:H213" si="12">D142*E142*G142</f>
        <v>0</v>
      </c>
      <c r="I142" s="53"/>
      <c r="J142" s="54"/>
      <c r="K142" s="55"/>
      <c r="L142" s="41">
        <f t="shared" ref="L142:L186" si="13">IF(AND(K142&gt;0, K142&lt;10),0.2,IF(AND(K142&gt;9, K142&lt;20),0.6,IF(AND(K142&gt;19, K142&lt;38),1,IF(AND(K142&gt;37, K142&lt;63),2,IF(AND(K142&gt;62, K142&lt;76),3,0)))))</f>
        <v>0</v>
      </c>
      <c r="M142" s="37">
        <f t="shared" ref="M142:M213" si="14">I142*J142*L142</f>
        <v>0</v>
      </c>
    </row>
    <row r="143" spans="1:13" hidden="1">
      <c r="A143" s="48"/>
      <c r="B143" s="49"/>
      <c r="C143" s="37">
        <f t="shared" si="10"/>
        <v>0</v>
      </c>
      <c r="D143" s="50"/>
      <c r="E143" s="51"/>
      <c r="F143" s="40"/>
      <c r="G143" s="41">
        <f t="shared" si="11"/>
        <v>0</v>
      </c>
      <c r="H143" s="37">
        <f t="shared" si="12"/>
        <v>0</v>
      </c>
      <c r="I143" s="53"/>
      <c r="J143" s="54"/>
      <c r="K143" s="55"/>
      <c r="L143" s="41">
        <f t="shared" si="13"/>
        <v>0</v>
      </c>
      <c r="M143" s="37">
        <f t="shared" si="14"/>
        <v>0</v>
      </c>
    </row>
    <row r="144" spans="1:13" hidden="1">
      <c r="A144" s="48"/>
      <c r="B144" s="49"/>
      <c r="C144" s="37">
        <f t="shared" si="10"/>
        <v>0</v>
      </c>
      <c r="D144" s="50"/>
      <c r="E144" s="51"/>
      <c r="F144" s="52"/>
      <c r="G144" s="41">
        <f t="shared" si="11"/>
        <v>0</v>
      </c>
      <c r="H144" s="37">
        <f t="shared" si="12"/>
        <v>0</v>
      </c>
      <c r="I144" s="53"/>
      <c r="J144" s="54"/>
      <c r="K144" s="55"/>
      <c r="L144" s="41">
        <f t="shared" si="13"/>
        <v>0</v>
      </c>
      <c r="M144" s="37">
        <f t="shared" si="14"/>
        <v>0</v>
      </c>
    </row>
    <row r="145" spans="1:13" hidden="1">
      <c r="A145" s="56"/>
      <c r="B145" s="57"/>
      <c r="C145" s="37">
        <f t="shared" si="10"/>
        <v>0</v>
      </c>
      <c r="D145" s="50"/>
      <c r="E145" s="51"/>
      <c r="F145" s="52"/>
      <c r="G145" s="41">
        <f t="shared" si="11"/>
        <v>0</v>
      </c>
      <c r="H145" s="37">
        <f t="shared" si="12"/>
        <v>0</v>
      </c>
      <c r="I145" s="53"/>
      <c r="J145" s="54"/>
      <c r="K145" s="55"/>
      <c r="L145" s="41">
        <f t="shared" si="13"/>
        <v>0</v>
      </c>
      <c r="M145" s="37">
        <f t="shared" si="14"/>
        <v>0</v>
      </c>
    </row>
    <row r="146" spans="1:13" hidden="1">
      <c r="A146" s="48"/>
      <c r="B146" s="49"/>
      <c r="C146" s="37">
        <f t="shared" si="10"/>
        <v>0</v>
      </c>
      <c r="D146" s="50"/>
      <c r="E146" s="51"/>
      <c r="F146" s="40"/>
      <c r="G146" s="41">
        <f t="shared" si="11"/>
        <v>0</v>
      </c>
      <c r="H146" s="37">
        <f t="shared" si="12"/>
        <v>0</v>
      </c>
      <c r="I146" s="53"/>
      <c r="J146" s="54"/>
      <c r="K146" s="55"/>
      <c r="L146" s="41">
        <f t="shared" si="13"/>
        <v>0</v>
      </c>
      <c r="M146" s="37">
        <f t="shared" si="14"/>
        <v>0</v>
      </c>
    </row>
    <row r="147" spans="1:13" hidden="1">
      <c r="A147" s="48"/>
      <c r="B147" s="49"/>
      <c r="C147" s="37">
        <f t="shared" si="10"/>
        <v>0</v>
      </c>
      <c r="D147" s="50"/>
      <c r="E147" s="51"/>
      <c r="F147" s="40"/>
      <c r="G147" s="41">
        <f t="shared" si="11"/>
        <v>0</v>
      </c>
      <c r="H147" s="37">
        <f t="shared" si="12"/>
        <v>0</v>
      </c>
      <c r="I147" s="53"/>
      <c r="J147" s="54"/>
      <c r="K147" s="55"/>
      <c r="L147" s="41">
        <f t="shared" si="13"/>
        <v>0</v>
      </c>
      <c r="M147" s="37">
        <f t="shared" si="14"/>
        <v>0</v>
      </c>
    </row>
    <row r="148" spans="1:13" hidden="1">
      <c r="A148" s="48"/>
      <c r="B148" s="49"/>
      <c r="C148" s="37">
        <f t="shared" si="10"/>
        <v>0</v>
      </c>
      <c r="D148" s="50"/>
      <c r="E148" s="51"/>
      <c r="F148" s="40"/>
      <c r="G148" s="41">
        <f t="shared" si="11"/>
        <v>0</v>
      </c>
      <c r="H148" s="37">
        <f t="shared" si="12"/>
        <v>0</v>
      </c>
      <c r="I148" s="53"/>
      <c r="J148" s="54"/>
      <c r="K148" s="55"/>
      <c r="L148" s="41">
        <f t="shared" si="13"/>
        <v>0</v>
      </c>
      <c r="M148" s="37">
        <f t="shared" si="14"/>
        <v>0</v>
      </c>
    </row>
    <row r="149" spans="1:13" hidden="1">
      <c r="A149" s="48"/>
      <c r="B149" s="49"/>
      <c r="C149" s="37">
        <f t="shared" si="10"/>
        <v>0</v>
      </c>
      <c r="D149" s="50"/>
      <c r="E149" s="51"/>
      <c r="F149" s="40"/>
      <c r="G149" s="41">
        <f t="shared" si="11"/>
        <v>0</v>
      </c>
      <c r="H149" s="37">
        <f t="shared" si="12"/>
        <v>0</v>
      </c>
      <c r="I149" s="53"/>
      <c r="J149" s="54"/>
      <c r="K149" s="55"/>
      <c r="L149" s="41">
        <f t="shared" si="13"/>
        <v>0</v>
      </c>
      <c r="M149" s="37">
        <f t="shared" si="14"/>
        <v>0</v>
      </c>
    </row>
    <row r="150" spans="1:13" hidden="1">
      <c r="A150" s="48"/>
      <c r="B150" s="49"/>
      <c r="C150" s="37">
        <f t="shared" si="10"/>
        <v>0</v>
      </c>
      <c r="D150" s="50"/>
      <c r="E150" s="51"/>
      <c r="F150" s="40"/>
      <c r="G150" s="41">
        <f t="shared" si="11"/>
        <v>0</v>
      </c>
      <c r="H150" s="37">
        <f t="shared" si="12"/>
        <v>0</v>
      </c>
      <c r="I150" s="53"/>
      <c r="J150" s="54"/>
      <c r="K150" s="55"/>
      <c r="L150" s="41">
        <f t="shared" si="13"/>
        <v>0</v>
      </c>
      <c r="M150" s="37">
        <f t="shared" si="14"/>
        <v>0</v>
      </c>
    </row>
    <row r="151" spans="1:13" hidden="1">
      <c r="A151" s="48"/>
      <c r="B151" s="49"/>
      <c r="C151" s="37">
        <f t="shared" si="10"/>
        <v>0</v>
      </c>
      <c r="D151" s="50"/>
      <c r="E151" s="51"/>
      <c r="F151" s="52"/>
      <c r="G151" s="41">
        <f t="shared" si="11"/>
        <v>0</v>
      </c>
      <c r="H151" s="37">
        <f t="shared" si="12"/>
        <v>0</v>
      </c>
      <c r="I151" s="53"/>
      <c r="J151" s="54"/>
      <c r="K151" s="55"/>
      <c r="L151" s="41">
        <f t="shared" si="13"/>
        <v>0</v>
      </c>
      <c r="M151" s="37">
        <f t="shared" si="14"/>
        <v>0</v>
      </c>
    </row>
    <row r="152" spans="1:13" hidden="1">
      <c r="A152" s="48"/>
      <c r="B152" s="49"/>
      <c r="C152" s="37">
        <f t="shared" si="10"/>
        <v>0</v>
      </c>
      <c r="D152" s="50"/>
      <c r="E152" s="51"/>
      <c r="F152" s="52"/>
      <c r="G152" s="41">
        <f t="shared" si="11"/>
        <v>0</v>
      </c>
      <c r="H152" s="37">
        <f t="shared" si="12"/>
        <v>0</v>
      </c>
      <c r="I152" s="53"/>
      <c r="J152" s="54"/>
      <c r="K152" s="55"/>
      <c r="L152" s="41">
        <f t="shared" si="13"/>
        <v>0</v>
      </c>
      <c r="M152" s="37">
        <f t="shared" si="14"/>
        <v>0</v>
      </c>
    </row>
    <row r="153" spans="1:13" hidden="1">
      <c r="A153" s="48"/>
      <c r="B153" s="49"/>
      <c r="C153" s="37">
        <f t="shared" si="10"/>
        <v>0</v>
      </c>
      <c r="D153" s="50"/>
      <c r="E153" s="51"/>
      <c r="F153" s="52"/>
      <c r="G153" s="41">
        <f t="shared" si="11"/>
        <v>0</v>
      </c>
      <c r="H153" s="37">
        <f t="shared" si="12"/>
        <v>0</v>
      </c>
      <c r="I153" s="53"/>
      <c r="J153" s="54"/>
      <c r="K153" s="55"/>
      <c r="L153" s="41">
        <f t="shared" si="13"/>
        <v>0</v>
      </c>
      <c r="M153" s="37">
        <f t="shared" si="14"/>
        <v>0</v>
      </c>
    </row>
    <row r="154" spans="1:13" hidden="1">
      <c r="A154" s="48"/>
      <c r="B154" s="57"/>
      <c r="C154" s="37">
        <f t="shared" si="10"/>
        <v>0</v>
      </c>
      <c r="D154" s="50"/>
      <c r="E154" s="51"/>
      <c r="F154" s="52"/>
      <c r="G154" s="41">
        <f t="shared" si="11"/>
        <v>0</v>
      </c>
      <c r="H154" s="37">
        <f t="shared" si="12"/>
        <v>0</v>
      </c>
      <c r="I154" s="53"/>
      <c r="J154" s="54"/>
      <c r="K154" s="55"/>
      <c r="L154" s="41">
        <f t="shared" si="13"/>
        <v>0</v>
      </c>
      <c r="M154" s="37">
        <f t="shared" si="14"/>
        <v>0</v>
      </c>
    </row>
    <row r="155" spans="1:13" hidden="1">
      <c r="A155" s="48"/>
      <c r="B155" s="49"/>
      <c r="C155" s="37">
        <f t="shared" si="10"/>
        <v>0</v>
      </c>
      <c r="D155" s="50"/>
      <c r="E155" s="51"/>
      <c r="F155" s="40"/>
      <c r="G155" s="41">
        <f t="shared" si="11"/>
        <v>0</v>
      </c>
      <c r="H155" s="37">
        <f t="shared" si="12"/>
        <v>0</v>
      </c>
      <c r="I155" s="53"/>
      <c r="J155" s="54"/>
      <c r="K155" s="55"/>
      <c r="L155" s="41">
        <f t="shared" si="13"/>
        <v>0</v>
      </c>
      <c r="M155" s="37">
        <f t="shared" si="14"/>
        <v>0</v>
      </c>
    </row>
    <row r="156" spans="1:13" hidden="1">
      <c r="A156" s="48"/>
      <c r="B156" s="49"/>
      <c r="C156" s="37">
        <f t="shared" si="10"/>
        <v>0</v>
      </c>
      <c r="D156" s="50"/>
      <c r="E156" s="51"/>
      <c r="F156" s="40"/>
      <c r="G156" s="41">
        <f t="shared" si="11"/>
        <v>0</v>
      </c>
      <c r="H156" s="37">
        <f t="shared" si="12"/>
        <v>0</v>
      </c>
      <c r="I156" s="53"/>
      <c r="J156" s="54"/>
      <c r="K156" s="55"/>
      <c r="L156" s="41">
        <f t="shared" si="13"/>
        <v>0</v>
      </c>
      <c r="M156" s="37">
        <f t="shared" si="14"/>
        <v>0</v>
      </c>
    </row>
    <row r="157" spans="1:13" hidden="1">
      <c r="A157" s="48"/>
      <c r="B157" s="49"/>
      <c r="C157" s="37">
        <f t="shared" si="10"/>
        <v>0</v>
      </c>
      <c r="D157" s="50"/>
      <c r="E157" s="51"/>
      <c r="F157" s="40"/>
      <c r="G157" s="41">
        <f t="shared" si="11"/>
        <v>0</v>
      </c>
      <c r="H157" s="37">
        <f t="shared" si="12"/>
        <v>0</v>
      </c>
      <c r="I157" s="53"/>
      <c r="J157" s="54"/>
      <c r="K157" s="55"/>
      <c r="L157" s="41">
        <f t="shared" si="13"/>
        <v>0</v>
      </c>
      <c r="M157" s="37">
        <f t="shared" si="14"/>
        <v>0</v>
      </c>
    </row>
    <row r="158" spans="1:13" hidden="1">
      <c r="A158" s="48"/>
      <c r="B158" s="49"/>
      <c r="C158" s="37">
        <f t="shared" si="10"/>
        <v>0</v>
      </c>
      <c r="D158" s="50"/>
      <c r="E158" s="51"/>
      <c r="F158" s="40"/>
      <c r="G158" s="41">
        <f t="shared" si="11"/>
        <v>0</v>
      </c>
      <c r="H158" s="37">
        <f t="shared" si="12"/>
        <v>0</v>
      </c>
      <c r="I158" s="53"/>
      <c r="J158" s="54"/>
      <c r="K158" s="55"/>
      <c r="L158" s="41">
        <f t="shared" si="13"/>
        <v>0</v>
      </c>
      <c r="M158" s="37">
        <f t="shared" si="14"/>
        <v>0</v>
      </c>
    </row>
    <row r="159" spans="1:13" hidden="1">
      <c r="A159" s="48"/>
      <c r="B159" s="49"/>
      <c r="C159" s="37">
        <f t="shared" si="10"/>
        <v>0</v>
      </c>
      <c r="D159" s="50"/>
      <c r="E159" s="51"/>
      <c r="F159" s="52"/>
      <c r="G159" s="41">
        <f t="shared" si="11"/>
        <v>0</v>
      </c>
      <c r="H159" s="37">
        <f t="shared" si="12"/>
        <v>0</v>
      </c>
      <c r="I159" s="53"/>
      <c r="J159" s="54"/>
      <c r="K159" s="55"/>
      <c r="L159" s="41">
        <f t="shared" si="13"/>
        <v>0</v>
      </c>
      <c r="M159" s="37">
        <f t="shared" si="14"/>
        <v>0</v>
      </c>
    </row>
    <row r="160" spans="1:13" hidden="1">
      <c r="A160" s="48"/>
      <c r="B160" s="49"/>
      <c r="C160" s="37">
        <f t="shared" si="10"/>
        <v>0</v>
      </c>
      <c r="D160" s="50"/>
      <c r="E160" s="51"/>
      <c r="F160" s="52"/>
      <c r="G160" s="41">
        <f t="shared" si="11"/>
        <v>0</v>
      </c>
      <c r="H160" s="37">
        <f t="shared" si="12"/>
        <v>0</v>
      </c>
      <c r="I160" s="53"/>
      <c r="J160" s="54"/>
      <c r="K160" s="55"/>
      <c r="L160" s="41">
        <f t="shared" si="13"/>
        <v>0</v>
      </c>
      <c r="M160" s="37">
        <f t="shared" si="14"/>
        <v>0</v>
      </c>
    </row>
    <row r="161" spans="1:13" hidden="1">
      <c r="A161" s="48"/>
      <c r="B161" s="57"/>
      <c r="C161" s="37">
        <f t="shared" si="10"/>
        <v>0</v>
      </c>
      <c r="D161" s="50"/>
      <c r="E161" s="51"/>
      <c r="F161" s="52"/>
      <c r="G161" s="41">
        <f t="shared" si="11"/>
        <v>0</v>
      </c>
      <c r="H161" s="37">
        <f t="shared" si="12"/>
        <v>0</v>
      </c>
      <c r="I161" s="53"/>
      <c r="J161" s="54"/>
      <c r="K161" s="55"/>
      <c r="L161" s="41">
        <f t="shared" si="13"/>
        <v>0</v>
      </c>
      <c r="M161" s="37">
        <f t="shared" si="14"/>
        <v>0</v>
      </c>
    </row>
    <row r="162" spans="1:13" hidden="1">
      <c r="A162" s="48"/>
      <c r="B162" s="49"/>
      <c r="C162" s="37">
        <f t="shared" si="10"/>
        <v>0</v>
      </c>
      <c r="D162" s="50"/>
      <c r="E162" s="51"/>
      <c r="F162" s="40"/>
      <c r="G162" s="41">
        <f t="shared" si="11"/>
        <v>0</v>
      </c>
      <c r="H162" s="37">
        <f t="shared" si="12"/>
        <v>0</v>
      </c>
      <c r="I162" s="53"/>
      <c r="J162" s="54"/>
      <c r="K162" s="55"/>
      <c r="L162" s="41">
        <f t="shared" si="13"/>
        <v>0</v>
      </c>
      <c r="M162" s="37">
        <f t="shared" si="14"/>
        <v>0</v>
      </c>
    </row>
    <row r="163" spans="1:13" hidden="1">
      <c r="A163" s="48"/>
      <c r="B163" s="49"/>
      <c r="C163" s="37">
        <f t="shared" si="10"/>
        <v>0</v>
      </c>
      <c r="D163" s="50"/>
      <c r="E163" s="51"/>
      <c r="F163" s="52"/>
      <c r="G163" s="41">
        <f t="shared" si="11"/>
        <v>0</v>
      </c>
      <c r="H163" s="37">
        <f t="shared" si="12"/>
        <v>0</v>
      </c>
      <c r="I163" s="53"/>
      <c r="J163" s="54"/>
      <c r="K163" s="55"/>
      <c r="L163" s="41">
        <f t="shared" si="13"/>
        <v>0</v>
      </c>
      <c r="M163" s="37">
        <f t="shared" si="14"/>
        <v>0</v>
      </c>
    </row>
    <row r="164" spans="1:13" hidden="1">
      <c r="A164" s="48"/>
      <c r="B164" s="57"/>
      <c r="C164" s="37">
        <f t="shared" si="10"/>
        <v>0</v>
      </c>
      <c r="D164" s="50"/>
      <c r="E164" s="51"/>
      <c r="F164" s="52"/>
      <c r="G164" s="41">
        <f t="shared" si="11"/>
        <v>0</v>
      </c>
      <c r="H164" s="37">
        <f t="shared" si="12"/>
        <v>0</v>
      </c>
      <c r="I164" s="53"/>
      <c r="J164" s="54"/>
      <c r="K164" s="55"/>
      <c r="L164" s="41">
        <f t="shared" si="13"/>
        <v>0</v>
      </c>
      <c r="M164" s="37">
        <f t="shared" si="14"/>
        <v>0</v>
      </c>
    </row>
    <row r="165" spans="1:13" hidden="1">
      <c r="A165" s="48"/>
      <c r="B165" s="49"/>
      <c r="C165" s="37">
        <f t="shared" si="10"/>
        <v>0</v>
      </c>
      <c r="D165" s="50"/>
      <c r="E165" s="51"/>
      <c r="F165" s="40"/>
      <c r="G165" s="41">
        <f t="shared" si="11"/>
        <v>0</v>
      </c>
      <c r="H165" s="37">
        <f t="shared" si="12"/>
        <v>0</v>
      </c>
      <c r="I165" s="53"/>
      <c r="J165" s="54"/>
      <c r="K165" s="55"/>
      <c r="L165" s="41">
        <f t="shared" si="13"/>
        <v>0</v>
      </c>
      <c r="M165" s="37">
        <f t="shared" si="14"/>
        <v>0</v>
      </c>
    </row>
    <row r="166" spans="1:13" hidden="1">
      <c r="A166" s="48"/>
      <c r="B166" s="49"/>
      <c r="C166" s="37">
        <f t="shared" si="10"/>
        <v>0</v>
      </c>
      <c r="D166" s="50"/>
      <c r="E166" s="51"/>
      <c r="F166" s="40"/>
      <c r="G166" s="41">
        <f t="shared" si="11"/>
        <v>0</v>
      </c>
      <c r="H166" s="37">
        <f t="shared" si="12"/>
        <v>0</v>
      </c>
      <c r="I166" s="53"/>
      <c r="J166" s="54"/>
      <c r="K166" s="55"/>
      <c r="L166" s="41">
        <f t="shared" si="13"/>
        <v>0</v>
      </c>
      <c r="M166" s="37">
        <f t="shared" si="14"/>
        <v>0</v>
      </c>
    </row>
    <row r="167" spans="1:13" hidden="1">
      <c r="A167" s="48"/>
      <c r="B167" s="49"/>
      <c r="C167" s="37">
        <f t="shared" si="10"/>
        <v>0</v>
      </c>
      <c r="D167" s="50"/>
      <c r="E167" s="51"/>
      <c r="F167" s="40"/>
      <c r="G167" s="41">
        <f t="shared" si="11"/>
        <v>0</v>
      </c>
      <c r="H167" s="37">
        <f t="shared" si="12"/>
        <v>0</v>
      </c>
      <c r="I167" s="53"/>
      <c r="J167" s="54"/>
      <c r="K167" s="55"/>
      <c r="L167" s="41">
        <f t="shared" si="13"/>
        <v>0</v>
      </c>
      <c r="M167" s="37">
        <f t="shared" si="14"/>
        <v>0</v>
      </c>
    </row>
    <row r="168" spans="1:13" hidden="1">
      <c r="A168" s="48"/>
      <c r="B168" s="49"/>
      <c r="C168" s="37">
        <f t="shared" si="10"/>
        <v>0</v>
      </c>
      <c r="D168" s="50"/>
      <c r="E168" s="51"/>
      <c r="F168" s="40"/>
      <c r="G168" s="41">
        <f t="shared" si="11"/>
        <v>0</v>
      </c>
      <c r="H168" s="37">
        <f t="shared" si="12"/>
        <v>0</v>
      </c>
      <c r="I168" s="53"/>
      <c r="J168" s="54"/>
      <c r="K168" s="55"/>
      <c r="L168" s="41">
        <f t="shared" si="13"/>
        <v>0</v>
      </c>
      <c r="M168" s="37">
        <f t="shared" si="14"/>
        <v>0</v>
      </c>
    </row>
    <row r="169" spans="1:13" hidden="1">
      <c r="A169" s="48"/>
      <c r="B169" s="49"/>
      <c r="C169" s="37">
        <f t="shared" si="10"/>
        <v>0</v>
      </c>
      <c r="D169" s="50"/>
      <c r="E169" s="51"/>
      <c r="F169" s="40"/>
      <c r="G169" s="41">
        <f t="shared" si="11"/>
        <v>0</v>
      </c>
      <c r="H169" s="37">
        <f t="shared" si="12"/>
        <v>0</v>
      </c>
      <c r="I169" s="53"/>
      <c r="J169" s="54"/>
      <c r="K169" s="55"/>
      <c r="L169" s="41">
        <f t="shared" si="13"/>
        <v>0</v>
      </c>
      <c r="M169" s="37">
        <f t="shared" si="14"/>
        <v>0</v>
      </c>
    </row>
    <row r="170" spans="1:13" hidden="1">
      <c r="A170" s="48"/>
      <c r="B170" s="49"/>
      <c r="C170" s="37">
        <f t="shared" si="10"/>
        <v>0</v>
      </c>
      <c r="D170" s="50"/>
      <c r="E170" s="51"/>
      <c r="F170" s="52"/>
      <c r="G170" s="41">
        <f t="shared" si="11"/>
        <v>0</v>
      </c>
      <c r="H170" s="37">
        <f t="shared" si="12"/>
        <v>0</v>
      </c>
      <c r="I170" s="53"/>
      <c r="J170" s="54"/>
      <c r="K170" s="55"/>
      <c r="L170" s="41">
        <f t="shared" si="13"/>
        <v>0</v>
      </c>
      <c r="M170" s="37">
        <f t="shared" si="14"/>
        <v>0</v>
      </c>
    </row>
    <row r="171" spans="1:13" hidden="1">
      <c r="A171" s="48"/>
      <c r="B171" s="49"/>
      <c r="C171" s="37">
        <f t="shared" si="10"/>
        <v>0</v>
      </c>
      <c r="D171" s="50"/>
      <c r="E171" s="51"/>
      <c r="F171" s="52"/>
      <c r="G171" s="41">
        <f t="shared" si="11"/>
        <v>0</v>
      </c>
      <c r="H171" s="37">
        <f t="shared" si="12"/>
        <v>0</v>
      </c>
      <c r="I171" s="53"/>
      <c r="J171" s="54"/>
      <c r="K171" s="55"/>
      <c r="L171" s="41">
        <f t="shared" si="13"/>
        <v>0</v>
      </c>
      <c r="M171" s="37">
        <f t="shared" si="14"/>
        <v>0</v>
      </c>
    </row>
    <row r="172" spans="1:13" hidden="1">
      <c r="A172" s="48"/>
      <c r="B172" s="49"/>
      <c r="C172" s="37">
        <f t="shared" si="10"/>
        <v>0</v>
      </c>
      <c r="D172" s="50"/>
      <c r="E172" s="51"/>
      <c r="F172" s="52"/>
      <c r="G172" s="41">
        <f t="shared" si="11"/>
        <v>0</v>
      </c>
      <c r="H172" s="37">
        <f t="shared" si="12"/>
        <v>0</v>
      </c>
      <c r="I172" s="53"/>
      <c r="J172" s="54"/>
      <c r="K172" s="55"/>
      <c r="L172" s="41">
        <f t="shared" si="13"/>
        <v>0</v>
      </c>
      <c r="M172" s="37">
        <f t="shared" si="14"/>
        <v>0</v>
      </c>
    </row>
    <row r="173" spans="1:13" hidden="1">
      <c r="A173" s="48"/>
      <c r="B173" s="57"/>
      <c r="C173" s="37">
        <f t="shared" si="10"/>
        <v>0</v>
      </c>
      <c r="D173" s="50"/>
      <c r="E173" s="51"/>
      <c r="F173" s="52"/>
      <c r="G173" s="41">
        <f t="shared" si="11"/>
        <v>0</v>
      </c>
      <c r="H173" s="37">
        <f t="shared" si="12"/>
        <v>0</v>
      </c>
      <c r="I173" s="53"/>
      <c r="J173" s="54"/>
      <c r="K173" s="55"/>
      <c r="L173" s="41">
        <f t="shared" si="13"/>
        <v>0</v>
      </c>
      <c r="M173" s="37">
        <f t="shared" si="14"/>
        <v>0</v>
      </c>
    </row>
    <row r="174" spans="1:13" hidden="1">
      <c r="A174" s="48"/>
      <c r="B174" s="49"/>
      <c r="C174" s="37">
        <f t="shared" si="10"/>
        <v>0</v>
      </c>
      <c r="D174" s="50"/>
      <c r="E174" s="51"/>
      <c r="F174" s="40"/>
      <c r="G174" s="41">
        <f t="shared" si="11"/>
        <v>0</v>
      </c>
      <c r="H174" s="37">
        <f t="shared" si="12"/>
        <v>0</v>
      </c>
      <c r="I174" s="53"/>
      <c r="J174" s="54"/>
      <c r="K174" s="55"/>
      <c r="L174" s="41">
        <f t="shared" si="13"/>
        <v>0</v>
      </c>
      <c r="M174" s="37">
        <f t="shared" si="14"/>
        <v>0</v>
      </c>
    </row>
    <row r="175" spans="1:13" hidden="1">
      <c r="A175" s="48"/>
      <c r="B175" s="49"/>
      <c r="C175" s="37">
        <f t="shared" si="10"/>
        <v>0</v>
      </c>
      <c r="D175" s="50"/>
      <c r="E175" s="51"/>
      <c r="F175" s="52"/>
      <c r="G175" s="41">
        <f t="shared" si="11"/>
        <v>0</v>
      </c>
      <c r="H175" s="37">
        <f t="shared" si="12"/>
        <v>0</v>
      </c>
      <c r="I175" s="53"/>
      <c r="J175" s="54"/>
      <c r="K175" s="55"/>
      <c r="L175" s="41">
        <f t="shared" si="13"/>
        <v>0</v>
      </c>
      <c r="M175" s="37">
        <f t="shared" si="14"/>
        <v>0</v>
      </c>
    </row>
    <row r="176" spans="1:13" hidden="1">
      <c r="A176" s="48"/>
      <c r="B176" s="49"/>
      <c r="C176" s="37">
        <f t="shared" si="10"/>
        <v>0</v>
      </c>
      <c r="D176" s="50"/>
      <c r="E176" s="51"/>
      <c r="F176" s="52"/>
      <c r="G176" s="41">
        <f t="shared" si="11"/>
        <v>0</v>
      </c>
      <c r="H176" s="37">
        <f t="shared" si="12"/>
        <v>0</v>
      </c>
      <c r="I176" s="53"/>
      <c r="J176" s="54"/>
      <c r="K176" s="55"/>
      <c r="L176" s="41">
        <f t="shared" si="13"/>
        <v>0</v>
      </c>
      <c r="M176" s="37">
        <f t="shared" si="14"/>
        <v>0</v>
      </c>
    </row>
    <row r="177" spans="1:13" hidden="1">
      <c r="A177" s="48"/>
      <c r="B177" s="49"/>
      <c r="C177" s="37">
        <f t="shared" si="10"/>
        <v>0</v>
      </c>
      <c r="D177" s="50"/>
      <c r="E177" s="51"/>
      <c r="F177" s="40"/>
      <c r="G177" s="41">
        <f t="shared" si="11"/>
        <v>0</v>
      </c>
      <c r="H177" s="37">
        <f t="shared" si="12"/>
        <v>0</v>
      </c>
      <c r="I177" s="53"/>
      <c r="J177" s="54"/>
      <c r="K177" s="55"/>
      <c r="L177" s="41">
        <f t="shared" si="13"/>
        <v>0</v>
      </c>
      <c r="M177" s="37">
        <f t="shared" si="14"/>
        <v>0</v>
      </c>
    </row>
    <row r="178" spans="1:13" hidden="1">
      <c r="A178" s="48"/>
      <c r="B178" s="49"/>
      <c r="C178" s="37">
        <f t="shared" si="10"/>
        <v>0</v>
      </c>
      <c r="D178" s="50"/>
      <c r="E178" s="51"/>
      <c r="F178" s="40"/>
      <c r="G178" s="41">
        <f t="shared" si="11"/>
        <v>0</v>
      </c>
      <c r="H178" s="37">
        <f t="shared" si="12"/>
        <v>0</v>
      </c>
      <c r="I178" s="53"/>
      <c r="J178" s="54"/>
      <c r="K178" s="55"/>
      <c r="L178" s="41">
        <f t="shared" si="13"/>
        <v>0</v>
      </c>
      <c r="M178" s="37">
        <f t="shared" si="14"/>
        <v>0</v>
      </c>
    </row>
    <row r="179" spans="1:13" hidden="1">
      <c r="A179" s="48"/>
      <c r="B179" s="49"/>
      <c r="C179" s="37">
        <f t="shared" si="10"/>
        <v>0</v>
      </c>
      <c r="D179" s="50"/>
      <c r="E179" s="51"/>
      <c r="F179" s="40"/>
      <c r="G179" s="41">
        <f t="shared" si="11"/>
        <v>0</v>
      </c>
      <c r="H179" s="37">
        <f t="shared" si="12"/>
        <v>0</v>
      </c>
      <c r="I179" s="53"/>
      <c r="J179" s="54"/>
      <c r="K179" s="55"/>
      <c r="L179" s="41">
        <f t="shared" si="13"/>
        <v>0</v>
      </c>
      <c r="M179" s="37">
        <f t="shared" si="14"/>
        <v>0</v>
      </c>
    </row>
    <row r="180" spans="1:13" hidden="1">
      <c r="A180" s="48"/>
      <c r="B180" s="49"/>
      <c r="C180" s="37">
        <f t="shared" si="10"/>
        <v>0</v>
      </c>
      <c r="D180" s="50"/>
      <c r="E180" s="51"/>
      <c r="F180" s="40"/>
      <c r="G180" s="41">
        <f t="shared" si="11"/>
        <v>0</v>
      </c>
      <c r="H180" s="37">
        <f t="shared" si="12"/>
        <v>0</v>
      </c>
      <c r="I180" s="53"/>
      <c r="J180" s="54"/>
      <c r="K180" s="55"/>
      <c r="L180" s="41">
        <f t="shared" si="13"/>
        <v>0</v>
      </c>
      <c r="M180" s="37">
        <f t="shared" si="14"/>
        <v>0</v>
      </c>
    </row>
    <row r="181" spans="1:13" hidden="1">
      <c r="A181" s="48"/>
      <c r="B181" s="49"/>
      <c r="C181" s="37">
        <f t="shared" si="10"/>
        <v>0</v>
      </c>
      <c r="D181" s="50"/>
      <c r="E181" s="51"/>
      <c r="F181" s="40"/>
      <c r="G181" s="41">
        <f t="shared" si="11"/>
        <v>0</v>
      </c>
      <c r="H181" s="37">
        <f t="shared" si="12"/>
        <v>0</v>
      </c>
      <c r="I181" s="53"/>
      <c r="J181" s="54"/>
      <c r="K181" s="55"/>
      <c r="L181" s="41">
        <f t="shared" si="13"/>
        <v>0</v>
      </c>
      <c r="M181" s="37">
        <f t="shared" si="14"/>
        <v>0</v>
      </c>
    </row>
    <row r="182" spans="1:13" hidden="1">
      <c r="A182" s="48"/>
      <c r="B182" s="49"/>
      <c r="C182" s="37">
        <f t="shared" si="10"/>
        <v>0</v>
      </c>
      <c r="D182" s="50"/>
      <c r="E182" s="51"/>
      <c r="F182" s="52"/>
      <c r="G182" s="41">
        <f t="shared" si="11"/>
        <v>0</v>
      </c>
      <c r="H182" s="37">
        <f t="shared" si="12"/>
        <v>0</v>
      </c>
      <c r="I182" s="53"/>
      <c r="J182" s="54"/>
      <c r="K182" s="55"/>
      <c r="L182" s="41">
        <f t="shared" si="13"/>
        <v>0</v>
      </c>
      <c r="M182" s="37">
        <f t="shared" si="14"/>
        <v>0</v>
      </c>
    </row>
    <row r="183" spans="1:13" hidden="1">
      <c r="A183" s="56"/>
      <c r="B183" s="49"/>
      <c r="C183" s="37">
        <f t="shared" si="10"/>
        <v>0</v>
      </c>
      <c r="D183" s="50"/>
      <c r="E183" s="51"/>
      <c r="F183" s="40"/>
      <c r="G183" s="41">
        <f t="shared" si="11"/>
        <v>0</v>
      </c>
      <c r="H183" s="37">
        <f t="shared" si="12"/>
        <v>0</v>
      </c>
      <c r="I183" s="53"/>
      <c r="J183" s="54"/>
      <c r="K183" s="55"/>
      <c r="L183" s="41">
        <f t="shared" si="13"/>
        <v>0</v>
      </c>
      <c r="M183" s="37">
        <f t="shared" si="14"/>
        <v>0</v>
      </c>
    </row>
    <row r="184" spans="1:13" hidden="1">
      <c r="A184" s="48"/>
      <c r="B184" s="49"/>
      <c r="C184" s="37">
        <f t="shared" si="10"/>
        <v>0</v>
      </c>
      <c r="D184" s="50"/>
      <c r="E184" s="51"/>
      <c r="F184" s="40"/>
      <c r="G184" s="41">
        <f t="shared" si="11"/>
        <v>0</v>
      </c>
      <c r="H184" s="37">
        <f t="shared" si="12"/>
        <v>0</v>
      </c>
      <c r="I184" s="53"/>
      <c r="J184" s="54"/>
      <c r="K184" s="55"/>
      <c r="L184" s="41">
        <f t="shared" si="13"/>
        <v>0</v>
      </c>
      <c r="M184" s="37">
        <f t="shared" si="14"/>
        <v>0</v>
      </c>
    </row>
    <row r="185" spans="1:13" hidden="1">
      <c r="A185" s="48"/>
      <c r="B185" s="49"/>
      <c r="C185" s="37">
        <f t="shared" si="10"/>
        <v>0</v>
      </c>
      <c r="D185" s="50"/>
      <c r="E185" s="51"/>
      <c r="F185" s="40"/>
      <c r="G185" s="41">
        <f t="shared" si="11"/>
        <v>0</v>
      </c>
      <c r="H185" s="37">
        <f t="shared" si="12"/>
        <v>0</v>
      </c>
      <c r="I185" s="53"/>
      <c r="J185" s="54"/>
      <c r="K185" s="55"/>
      <c r="L185" s="41">
        <f t="shared" si="13"/>
        <v>0</v>
      </c>
      <c r="M185" s="37">
        <f t="shared" si="14"/>
        <v>0</v>
      </c>
    </row>
    <row r="186" spans="1:13" hidden="1">
      <c r="A186" s="48"/>
      <c r="B186" s="49"/>
      <c r="C186" s="37">
        <f t="shared" si="10"/>
        <v>0</v>
      </c>
      <c r="D186" s="50"/>
      <c r="E186" s="51"/>
      <c r="F186" s="40"/>
      <c r="G186" s="41">
        <f t="shared" si="11"/>
        <v>0</v>
      </c>
      <c r="H186" s="37">
        <f t="shared" si="12"/>
        <v>0</v>
      </c>
      <c r="I186" s="53"/>
      <c r="J186" s="54"/>
      <c r="K186" s="55"/>
      <c r="L186" s="41">
        <f t="shared" si="13"/>
        <v>0</v>
      </c>
      <c r="M186" s="37">
        <f t="shared" si="14"/>
        <v>0</v>
      </c>
    </row>
    <row r="187" spans="1:13" ht="17.25" thickBot="1">
      <c r="A187" s="58"/>
      <c r="B187" s="59"/>
      <c r="C187" s="60"/>
      <c r="D187" s="61"/>
      <c r="E187" s="62"/>
      <c r="F187" s="63"/>
      <c r="G187" s="63"/>
      <c r="H187" s="64"/>
      <c r="I187" s="61"/>
      <c r="J187" s="62"/>
      <c r="K187" s="63"/>
      <c r="L187" s="65"/>
      <c r="M187" s="60"/>
    </row>
    <row r="188" spans="1:13" s="69" customFormat="1" ht="15" customHeight="1" thickBot="1">
      <c r="A188" s="213" t="s">
        <v>150</v>
      </c>
      <c r="B188" s="214"/>
      <c r="C188" s="66"/>
      <c r="D188" s="203"/>
      <c r="E188" s="204"/>
      <c r="F188" s="204"/>
      <c r="G188" s="205"/>
      <c r="H188" s="68">
        <f>SUM(H12:H187)</f>
        <v>0</v>
      </c>
      <c r="I188" s="203"/>
      <c r="J188" s="204"/>
      <c r="K188" s="204"/>
      <c r="L188" s="205"/>
      <c r="M188" s="68">
        <f>SUM(M12:M187)</f>
        <v>0</v>
      </c>
    </row>
    <row r="189" spans="1:13" s="70" customFormat="1" ht="17.25" thickBot="1">
      <c r="A189" s="200"/>
      <c r="B189" s="201"/>
      <c r="C189" s="201"/>
      <c r="D189" s="201"/>
      <c r="E189" s="201"/>
      <c r="F189" s="201"/>
      <c r="G189" s="201"/>
      <c r="H189" s="201"/>
      <c r="I189" s="201"/>
      <c r="J189" s="201"/>
      <c r="K189" s="201"/>
      <c r="L189" s="201"/>
      <c r="M189" s="202"/>
    </row>
    <row r="190" spans="1:13" s="69" customFormat="1" ht="15" customHeight="1" thickBot="1">
      <c r="A190" s="213" t="s">
        <v>149</v>
      </c>
      <c r="B190" s="214"/>
      <c r="C190" s="172"/>
      <c r="D190" s="174"/>
      <c r="E190" s="170" t="s">
        <v>151</v>
      </c>
      <c r="F190" s="67"/>
      <c r="G190" s="171" t="s">
        <v>156</v>
      </c>
      <c r="H190" s="68">
        <f>D190/4</f>
        <v>0</v>
      </c>
      <c r="I190" s="182" t="s">
        <v>157</v>
      </c>
      <c r="J190" s="183"/>
      <c r="K190" s="183"/>
      <c r="L190" s="183"/>
      <c r="M190" s="184"/>
    </row>
    <row r="191" spans="1:13" ht="17.25" thickBot="1">
      <c r="A191" s="185"/>
      <c r="B191" s="186"/>
      <c r="C191" s="186"/>
      <c r="D191" s="186"/>
      <c r="E191" s="186"/>
      <c r="F191" s="186"/>
      <c r="G191" s="186"/>
      <c r="H191" s="186"/>
      <c r="I191" s="186"/>
      <c r="J191" s="186"/>
      <c r="K191" s="186"/>
      <c r="L191" s="186"/>
      <c r="M191" s="187"/>
    </row>
    <row r="192" spans="1:13" s="75" customFormat="1" ht="15" customHeight="1" thickBot="1">
      <c r="A192" s="192" t="s">
        <v>160</v>
      </c>
      <c r="B192" s="193"/>
      <c r="C192" s="173"/>
      <c r="D192" s="188"/>
      <c r="E192" s="189"/>
      <c r="F192" s="189"/>
      <c r="G192" s="190"/>
      <c r="H192" s="68">
        <f>H188+M188+H190</f>
        <v>0</v>
      </c>
      <c r="I192" s="188"/>
      <c r="J192" s="189"/>
      <c r="K192" s="189"/>
      <c r="L192" s="189"/>
      <c r="M192" s="191"/>
    </row>
    <row r="193" spans="1:13">
      <c r="A193" s="194"/>
      <c r="B193" s="195"/>
      <c r="C193" s="195"/>
      <c r="D193" s="195"/>
      <c r="E193" s="195"/>
      <c r="F193" s="195"/>
      <c r="G193" s="195"/>
      <c r="H193" s="195"/>
      <c r="I193" s="195"/>
      <c r="J193" s="195"/>
      <c r="K193" s="195"/>
      <c r="L193" s="195"/>
      <c r="M193" s="196"/>
    </row>
    <row r="194" spans="1:13" s="76" customFormat="1" ht="20.25">
      <c r="A194" s="216" t="s">
        <v>159</v>
      </c>
      <c r="B194" s="217"/>
      <c r="C194" s="217"/>
      <c r="D194" s="217"/>
      <c r="E194" s="217"/>
      <c r="F194" s="217"/>
      <c r="G194" s="217"/>
      <c r="H194" s="217"/>
      <c r="I194" s="217"/>
      <c r="J194" s="217"/>
      <c r="K194" s="217"/>
      <c r="L194" s="217"/>
      <c r="M194" s="218"/>
    </row>
    <row r="195" spans="1:13" s="75" customFormat="1">
      <c r="A195" s="77"/>
      <c r="B195" s="78"/>
      <c r="C195" s="64"/>
      <c r="D195" s="61"/>
      <c r="E195" s="62"/>
      <c r="F195" s="63"/>
      <c r="G195" s="63"/>
      <c r="H195" s="64"/>
      <c r="I195" s="61"/>
      <c r="J195" s="62"/>
      <c r="K195" s="63"/>
      <c r="L195" s="63"/>
      <c r="M195" s="64"/>
    </row>
    <row r="196" spans="1:13">
      <c r="A196" s="48"/>
      <c r="B196" s="49"/>
      <c r="C196" s="60"/>
      <c r="D196" s="50"/>
      <c r="E196" s="51"/>
      <c r="F196" s="52"/>
      <c r="G196" s="41">
        <f>IF(AND(F196&gt;0, F196&lt;38),1,IF(AND(F196&gt;37, F196&lt;63),1.5,IF(AND(F196&gt;62, F196&lt;88),2,IF(AND(F196&gt;87, F196&lt;101),2.5,0))))</f>
        <v>0</v>
      </c>
      <c r="H196" s="37">
        <f t="shared" si="12"/>
        <v>0</v>
      </c>
      <c r="I196" s="53"/>
      <c r="J196" s="54"/>
      <c r="K196" s="55"/>
      <c r="L196" s="41">
        <f>IF(AND(K196&gt;0, K196&lt;15),1,IF(AND(K196&gt;14, K196&lt;25),1.5,IF(AND(K196&gt;24, K196&lt;35),2,IF(AND(K196&gt;34, K196&lt;41),2.5,0))))</f>
        <v>0</v>
      </c>
      <c r="M196" s="37">
        <f t="shared" si="14"/>
        <v>0</v>
      </c>
    </row>
    <row r="197" spans="1:13">
      <c r="A197" s="48"/>
      <c r="B197" s="49"/>
      <c r="C197" s="60"/>
      <c r="D197" s="50"/>
      <c r="E197" s="51"/>
      <c r="F197" s="52"/>
      <c r="G197" s="41">
        <f t="shared" ref="G197:G213" si="15">IF(AND(F197&gt;0, F197&lt;38),1,IF(AND(F197&gt;37, F197&lt;63),1.5,IF(AND(F197&gt;62, F197&lt;88),2,IF(AND(F197&gt;87, F197&lt;101),2.5,0))))</f>
        <v>0</v>
      </c>
      <c r="H197" s="37">
        <f t="shared" si="12"/>
        <v>0</v>
      </c>
      <c r="I197" s="53"/>
      <c r="J197" s="54"/>
      <c r="K197" s="55"/>
      <c r="L197" s="41">
        <f t="shared" ref="L197:L213" si="16">IF(AND(K197&gt;0, K197&lt;15),1,IF(AND(K197&gt;14, K197&lt;25),1.5,IF(AND(K197&gt;24, K197&lt;35),2,IF(AND(K197&gt;34, K197&lt;26),2.5,0))))</f>
        <v>0</v>
      </c>
      <c r="M197" s="37">
        <f t="shared" si="14"/>
        <v>0</v>
      </c>
    </row>
    <row r="198" spans="1:13" hidden="1">
      <c r="A198" s="48"/>
      <c r="B198" s="49"/>
      <c r="C198" s="60"/>
      <c r="D198" s="50"/>
      <c r="E198" s="51"/>
      <c r="F198" s="52"/>
      <c r="G198" s="41">
        <f t="shared" si="15"/>
        <v>0</v>
      </c>
      <c r="H198" s="37">
        <f t="shared" si="12"/>
        <v>0</v>
      </c>
      <c r="I198" s="53"/>
      <c r="J198" s="54"/>
      <c r="K198" s="55"/>
      <c r="L198" s="41">
        <f t="shared" si="16"/>
        <v>0</v>
      </c>
      <c r="M198" s="37">
        <f t="shared" si="14"/>
        <v>0</v>
      </c>
    </row>
    <row r="199" spans="1:13" hidden="1">
      <c r="A199" s="48"/>
      <c r="B199" s="49"/>
      <c r="C199" s="60"/>
      <c r="D199" s="50"/>
      <c r="E199" s="51"/>
      <c r="F199" s="52"/>
      <c r="G199" s="41">
        <f t="shared" si="15"/>
        <v>0</v>
      </c>
      <c r="H199" s="37">
        <f t="shared" si="12"/>
        <v>0</v>
      </c>
      <c r="I199" s="53"/>
      <c r="J199" s="54"/>
      <c r="K199" s="55"/>
      <c r="L199" s="41">
        <f t="shared" si="16"/>
        <v>0</v>
      </c>
      <c r="M199" s="37">
        <f t="shared" si="14"/>
        <v>0</v>
      </c>
    </row>
    <row r="200" spans="1:13" hidden="1">
      <c r="A200" s="48"/>
      <c r="B200" s="49"/>
      <c r="C200" s="60"/>
      <c r="D200" s="50"/>
      <c r="E200" s="51"/>
      <c r="F200" s="52"/>
      <c r="G200" s="41">
        <f t="shared" si="15"/>
        <v>0</v>
      </c>
      <c r="H200" s="37">
        <f t="shared" si="12"/>
        <v>0</v>
      </c>
      <c r="I200" s="53"/>
      <c r="J200" s="54"/>
      <c r="K200" s="55"/>
      <c r="L200" s="41">
        <f t="shared" si="16"/>
        <v>0</v>
      </c>
      <c r="M200" s="37">
        <f t="shared" si="14"/>
        <v>0</v>
      </c>
    </row>
    <row r="201" spans="1:13" hidden="1">
      <c r="A201" s="48"/>
      <c r="B201" s="49"/>
      <c r="C201" s="60"/>
      <c r="D201" s="50"/>
      <c r="E201" s="51"/>
      <c r="F201" s="52"/>
      <c r="G201" s="41">
        <f t="shared" si="15"/>
        <v>0</v>
      </c>
      <c r="H201" s="37">
        <f t="shared" si="12"/>
        <v>0</v>
      </c>
      <c r="I201" s="53"/>
      <c r="J201" s="54"/>
      <c r="K201" s="55"/>
      <c r="L201" s="41">
        <f t="shared" si="16"/>
        <v>0</v>
      </c>
      <c r="M201" s="37">
        <f t="shared" si="14"/>
        <v>0</v>
      </c>
    </row>
    <row r="202" spans="1:13" hidden="1">
      <c r="A202" s="48"/>
      <c r="B202" s="49"/>
      <c r="C202" s="60"/>
      <c r="D202" s="50"/>
      <c r="E202" s="51"/>
      <c r="F202" s="52"/>
      <c r="G202" s="41">
        <f t="shared" si="15"/>
        <v>0</v>
      </c>
      <c r="H202" s="37">
        <f t="shared" si="12"/>
        <v>0</v>
      </c>
      <c r="I202" s="53"/>
      <c r="J202" s="54"/>
      <c r="K202" s="55"/>
      <c r="L202" s="41">
        <f t="shared" si="16"/>
        <v>0</v>
      </c>
      <c r="M202" s="37">
        <f t="shared" si="14"/>
        <v>0</v>
      </c>
    </row>
    <row r="203" spans="1:13" hidden="1">
      <c r="A203" s="48"/>
      <c r="B203" s="49"/>
      <c r="C203" s="60"/>
      <c r="D203" s="50"/>
      <c r="E203" s="51"/>
      <c r="F203" s="52"/>
      <c r="G203" s="41">
        <f t="shared" si="15"/>
        <v>0</v>
      </c>
      <c r="H203" s="37">
        <f t="shared" si="12"/>
        <v>0</v>
      </c>
      <c r="I203" s="53"/>
      <c r="J203" s="54"/>
      <c r="K203" s="55"/>
      <c r="L203" s="41">
        <f t="shared" si="16"/>
        <v>0</v>
      </c>
      <c r="M203" s="37">
        <f t="shared" si="14"/>
        <v>0</v>
      </c>
    </row>
    <row r="204" spans="1:13" hidden="1">
      <c r="A204" s="48"/>
      <c r="B204" s="49"/>
      <c r="C204" s="60"/>
      <c r="D204" s="50"/>
      <c r="E204" s="51"/>
      <c r="F204" s="52"/>
      <c r="G204" s="41">
        <f t="shared" si="15"/>
        <v>0</v>
      </c>
      <c r="H204" s="37">
        <f t="shared" si="12"/>
        <v>0</v>
      </c>
      <c r="I204" s="53"/>
      <c r="J204" s="54"/>
      <c r="K204" s="55"/>
      <c r="L204" s="41">
        <f t="shared" si="16"/>
        <v>0</v>
      </c>
      <c r="M204" s="37">
        <f t="shared" si="14"/>
        <v>0</v>
      </c>
    </row>
    <row r="205" spans="1:13" hidden="1">
      <c r="A205" s="48"/>
      <c r="B205" s="49"/>
      <c r="C205" s="60"/>
      <c r="D205" s="50"/>
      <c r="E205" s="51"/>
      <c r="F205" s="52"/>
      <c r="G205" s="41">
        <f t="shared" si="15"/>
        <v>0</v>
      </c>
      <c r="H205" s="37">
        <f t="shared" si="12"/>
        <v>0</v>
      </c>
      <c r="I205" s="53"/>
      <c r="J205" s="54"/>
      <c r="K205" s="55"/>
      <c r="L205" s="41">
        <f t="shared" si="16"/>
        <v>0</v>
      </c>
      <c r="M205" s="37">
        <f t="shared" si="14"/>
        <v>0</v>
      </c>
    </row>
    <row r="206" spans="1:13" hidden="1">
      <c r="A206" s="48"/>
      <c r="B206" s="49"/>
      <c r="C206" s="60"/>
      <c r="D206" s="50"/>
      <c r="E206" s="51"/>
      <c r="F206" s="52"/>
      <c r="G206" s="41">
        <f t="shared" si="15"/>
        <v>0</v>
      </c>
      <c r="H206" s="37">
        <f t="shared" si="12"/>
        <v>0</v>
      </c>
      <c r="I206" s="53"/>
      <c r="J206" s="54"/>
      <c r="K206" s="55"/>
      <c r="L206" s="41">
        <f t="shared" si="16"/>
        <v>0</v>
      </c>
      <c r="M206" s="37">
        <f t="shared" si="14"/>
        <v>0</v>
      </c>
    </row>
    <row r="207" spans="1:13" hidden="1">
      <c r="A207" s="48"/>
      <c r="B207" s="49"/>
      <c r="C207" s="60"/>
      <c r="D207" s="50"/>
      <c r="E207" s="51"/>
      <c r="F207" s="52"/>
      <c r="G207" s="41">
        <f t="shared" si="15"/>
        <v>0</v>
      </c>
      <c r="H207" s="37">
        <f t="shared" si="12"/>
        <v>0</v>
      </c>
      <c r="I207" s="53"/>
      <c r="J207" s="54"/>
      <c r="K207" s="55"/>
      <c r="L207" s="41">
        <f t="shared" si="16"/>
        <v>0</v>
      </c>
      <c r="M207" s="37">
        <f t="shared" si="14"/>
        <v>0</v>
      </c>
    </row>
    <row r="208" spans="1:13">
      <c r="A208" s="48"/>
      <c r="B208" s="49"/>
      <c r="C208" s="60"/>
      <c r="D208" s="50"/>
      <c r="E208" s="51"/>
      <c r="F208" s="52"/>
      <c r="G208" s="41">
        <f t="shared" si="15"/>
        <v>0</v>
      </c>
      <c r="H208" s="37">
        <f t="shared" si="12"/>
        <v>0</v>
      </c>
      <c r="I208" s="53"/>
      <c r="J208" s="54"/>
      <c r="K208" s="55"/>
      <c r="L208" s="41">
        <f t="shared" si="16"/>
        <v>0</v>
      </c>
      <c r="M208" s="37">
        <f t="shared" si="14"/>
        <v>0</v>
      </c>
    </row>
    <row r="209" spans="1:13">
      <c r="A209" s="48"/>
      <c r="B209" s="49"/>
      <c r="C209" s="60"/>
      <c r="D209" s="50"/>
      <c r="E209" s="51"/>
      <c r="F209" s="52"/>
      <c r="G209" s="41">
        <f t="shared" si="15"/>
        <v>0</v>
      </c>
      <c r="H209" s="37">
        <f t="shared" si="12"/>
        <v>0</v>
      </c>
      <c r="I209" s="53"/>
      <c r="J209" s="54"/>
      <c r="K209" s="55"/>
      <c r="L209" s="41">
        <f t="shared" si="16"/>
        <v>0</v>
      </c>
      <c r="M209" s="37">
        <f t="shared" si="14"/>
        <v>0</v>
      </c>
    </row>
    <row r="210" spans="1:13">
      <c r="A210" s="48"/>
      <c r="B210" s="49"/>
      <c r="C210" s="60"/>
      <c r="D210" s="50"/>
      <c r="E210" s="51"/>
      <c r="F210" s="52"/>
      <c r="G210" s="41">
        <f t="shared" si="15"/>
        <v>0</v>
      </c>
      <c r="H210" s="37">
        <f t="shared" si="12"/>
        <v>0</v>
      </c>
      <c r="I210" s="53"/>
      <c r="J210" s="54"/>
      <c r="K210" s="55"/>
      <c r="L210" s="41">
        <f t="shared" si="16"/>
        <v>0</v>
      </c>
      <c r="M210" s="37">
        <f t="shared" si="14"/>
        <v>0</v>
      </c>
    </row>
    <row r="211" spans="1:13">
      <c r="A211" s="48"/>
      <c r="B211" s="49"/>
      <c r="C211" s="60"/>
      <c r="D211" s="50"/>
      <c r="E211" s="51"/>
      <c r="F211" s="52"/>
      <c r="G211" s="41">
        <f t="shared" si="15"/>
        <v>0</v>
      </c>
      <c r="H211" s="37">
        <f t="shared" si="12"/>
        <v>0</v>
      </c>
      <c r="I211" s="53"/>
      <c r="J211" s="54"/>
      <c r="K211" s="55"/>
      <c r="L211" s="41">
        <f t="shared" si="16"/>
        <v>0</v>
      </c>
      <c r="M211" s="37">
        <f t="shared" si="14"/>
        <v>0</v>
      </c>
    </row>
    <row r="212" spans="1:13">
      <c r="A212" s="48"/>
      <c r="B212" s="49"/>
      <c r="C212" s="60"/>
      <c r="D212" s="50"/>
      <c r="E212" s="51"/>
      <c r="F212" s="52"/>
      <c r="G212" s="41">
        <f t="shared" si="15"/>
        <v>0</v>
      </c>
      <c r="H212" s="37">
        <f t="shared" si="12"/>
        <v>0</v>
      </c>
      <c r="I212" s="53"/>
      <c r="J212" s="54"/>
      <c r="K212" s="55"/>
      <c r="L212" s="41">
        <f t="shared" si="16"/>
        <v>0</v>
      </c>
      <c r="M212" s="37">
        <f t="shared" si="14"/>
        <v>0</v>
      </c>
    </row>
    <row r="213" spans="1:13">
      <c r="A213" s="48"/>
      <c r="B213" s="49"/>
      <c r="C213" s="60"/>
      <c r="D213" s="50"/>
      <c r="E213" s="51"/>
      <c r="F213" s="52"/>
      <c r="G213" s="41">
        <f t="shared" si="15"/>
        <v>0</v>
      </c>
      <c r="H213" s="37">
        <f t="shared" si="12"/>
        <v>0</v>
      </c>
      <c r="I213" s="53"/>
      <c r="J213" s="54"/>
      <c r="K213" s="55"/>
      <c r="L213" s="41">
        <f t="shared" si="16"/>
        <v>0</v>
      </c>
      <c r="M213" s="37">
        <f t="shared" si="14"/>
        <v>0</v>
      </c>
    </row>
    <row r="214" spans="1:13" s="75" customFormat="1" ht="17.25" thickBot="1">
      <c r="A214" s="77"/>
      <c r="B214" s="78"/>
      <c r="C214" s="64"/>
      <c r="D214" s="61"/>
      <c r="E214" s="62"/>
      <c r="F214" s="63"/>
      <c r="G214" s="63"/>
      <c r="H214" s="64"/>
      <c r="I214" s="61"/>
      <c r="J214" s="62"/>
      <c r="K214" s="63"/>
      <c r="L214" s="63"/>
      <c r="M214" s="64"/>
    </row>
    <row r="215" spans="1:13" s="69" customFormat="1" ht="15" customHeight="1" thickBot="1">
      <c r="A215" s="213" t="s">
        <v>150</v>
      </c>
      <c r="B215" s="214"/>
      <c r="C215" s="66"/>
      <c r="D215" s="203"/>
      <c r="E215" s="204"/>
      <c r="F215" s="204"/>
      <c r="G215" s="205"/>
      <c r="H215" s="68">
        <f>SUM(H195:H214)</f>
        <v>0</v>
      </c>
      <c r="I215" s="203"/>
      <c r="J215" s="204"/>
      <c r="K215" s="204"/>
      <c r="L215" s="205"/>
      <c r="M215" s="68">
        <f>SUM(M195:M214)</f>
        <v>0</v>
      </c>
    </row>
    <row r="216" spans="1:13" s="70" customFormat="1" ht="17.25" thickBot="1">
      <c r="A216" s="200"/>
      <c r="B216" s="201"/>
      <c r="C216" s="201"/>
      <c r="D216" s="201"/>
      <c r="E216" s="201"/>
      <c r="F216" s="201"/>
      <c r="G216" s="201"/>
      <c r="H216" s="201"/>
      <c r="I216" s="201"/>
      <c r="J216" s="201"/>
      <c r="K216" s="201"/>
      <c r="L216" s="201"/>
      <c r="M216" s="202"/>
    </row>
    <row r="217" spans="1:13" s="69" customFormat="1" ht="15" customHeight="1" thickBot="1">
      <c r="A217" s="213" t="s">
        <v>162</v>
      </c>
      <c r="B217" s="214"/>
      <c r="C217" s="172"/>
      <c r="D217" s="174"/>
      <c r="E217" s="215" t="s">
        <v>151</v>
      </c>
      <c r="F217" s="204"/>
      <c r="G217" s="171" t="s">
        <v>156</v>
      </c>
      <c r="H217" s="68">
        <f>D217/2</f>
        <v>0</v>
      </c>
      <c r="I217" s="182" t="s">
        <v>157</v>
      </c>
      <c r="J217" s="183"/>
      <c r="K217" s="183"/>
      <c r="L217" s="183"/>
      <c r="M217" s="184"/>
    </row>
    <row r="218" spans="1:13" ht="17.25" thickBot="1">
      <c r="A218" s="185"/>
      <c r="B218" s="186"/>
      <c r="C218" s="186"/>
      <c r="D218" s="186"/>
      <c r="E218" s="186"/>
      <c r="F218" s="186"/>
      <c r="G218" s="186"/>
      <c r="H218" s="186"/>
      <c r="I218" s="186"/>
      <c r="J218" s="186"/>
      <c r="K218" s="186"/>
      <c r="L218" s="186"/>
      <c r="M218" s="187"/>
    </row>
    <row r="219" spans="1:13" s="69" customFormat="1" ht="15" customHeight="1" thickBot="1">
      <c r="A219" s="213" t="s">
        <v>163</v>
      </c>
      <c r="B219" s="214"/>
      <c r="C219" s="172"/>
      <c r="D219" s="174"/>
      <c r="E219" s="215" t="s">
        <v>151</v>
      </c>
      <c r="F219" s="204"/>
      <c r="G219" s="171" t="s">
        <v>156</v>
      </c>
      <c r="H219" s="68">
        <f>D219/1</f>
        <v>0</v>
      </c>
      <c r="I219" s="182" t="s">
        <v>157</v>
      </c>
      <c r="J219" s="183"/>
      <c r="K219" s="183"/>
      <c r="L219" s="183"/>
      <c r="M219" s="184"/>
    </row>
    <row r="220" spans="1:13" ht="15" customHeight="1" thickBot="1">
      <c r="A220" s="185"/>
      <c r="B220" s="186"/>
      <c r="C220" s="186"/>
      <c r="D220" s="186"/>
      <c r="E220" s="186"/>
      <c r="F220" s="186"/>
      <c r="G220" s="186"/>
      <c r="H220" s="186"/>
      <c r="I220" s="186"/>
      <c r="J220" s="186"/>
      <c r="K220" s="186"/>
      <c r="L220" s="186"/>
      <c r="M220" s="187"/>
    </row>
    <row r="221" spans="1:13" s="75" customFormat="1" ht="15" customHeight="1" thickBot="1">
      <c r="A221" s="192" t="s">
        <v>164</v>
      </c>
      <c r="B221" s="193"/>
      <c r="C221" s="173"/>
      <c r="D221" s="188"/>
      <c r="E221" s="189"/>
      <c r="F221" s="189"/>
      <c r="G221" s="190"/>
      <c r="H221" s="68">
        <f>H215+M215+H217+H219</f>
        <v>0</v>
      </c>
      <c r="I221" s="72"/>
      <c r="J221" s="73"/>
      <c r="K221" s="74"/>
      <c r="L221" s="74"/>
      <c r="M221" s="71"/>
    </row>
    <row r="222" spans="1:13">
      <c r="A222" s="194"/>
      <c r="B222" s="195"/>
      <c r="C222" s="195"/>
      <c r="D222" s="195"/>
      <c r="E222" s="195"/>
      <c r="F222" s="195"/>
      <c r="G222" s="195"/>
      <c r="H222" s="195"/>
      <c r="I222" s="195"/>
      <c r="J222" s="195"/>
      <c r="K222" s="195"/>
      <c r="L222" s="195"/>
      <c r="M222" s="196"/>
    </row>
    <row r="223" spans="1:13" s="76" customFormat="1" ht="20.25">
      <c r="A223" s="216" t="s">
        <v>161</v>
      </c>
      <c r="B223" s="217"/>
      <c r="C223" s="217"/>
      <c r="D223" s="217"/>
      <c r="E223" s="217"/>
      <c r="F223" s="217"/>
      <c r="G223" s="217"/>
      <c r="H223" s="217"/>
      <c r="I223" s="217"/>
      <c r="J223" s="217"/>
      <c r="K223" s="217"/>
      <c r="L223" s="217"/>
      <c r="M223" s="218"/>
    </row>
    <row r="224" spans="1:13" ht="17.25" thickBot="1">
      <c r="A224" s="197"/>
      <c r="B224" s="198"/>
      <c r="C224" s="198"/>
      <c r="D224" s="198"/>
      <c r="E224" s="198"/>
      <c r="F224" s="198"/>
      <c r="G224" s="198"/>
      <c r="H224" s="198"/>
      <c r="I224" s="198"/>
      <c r="J224" s="198"/>
      <c r="K224" s="198"/>
      <c r="L224" s="198"/>
      <c r="M224" s="199"/>
    </row>
    <row r="225" spans="1:13" s="69" customFormat="1" ht="15" customHeight="1" thickBot="1">
      <c r="A225" s="213" t="s">
        <v>150</v>
      </c>
      <c r="B225" s="214"/>
      <c r="C225" s="66"/>
      <c r="D225" s="203"/>
      <c r="E225" s="204"/>
      <c r="F225" s="204"/>
      <c r="G225" s="205"/>
      <c r="H225" s="68">
        <f>H188+H215</f>
        <v>0</v>
      </c>
      <c r="I225" s="203"/>
      <c r="J225" s="204"/>
      <c r="K225" s="204"/>
      <c r="L225" s="205"/>
      <c r="M225" s="68">
        <f>M188+M215</f>
        <v>0</v>
      </c>
    </row>
    <row r="226" spans="1:13" s="70" customFormat="1" ht="17.25" thickBot="1">
      <c r="A226" s="200"/>
      <c r="B226" s="201"/>
      <c r="C226" s="201"/>
      <c r="D226" s="201"/>
      <c r="E226" s="201"/>
      <c r="F226" s="201"/>
      <c r="G226" s="201"/>
      <c r="H226" s="201"/>
      <c r="I226" s="201"/>
      <c r="J226" s="201"/>
      <c r="K226" s="201"/>
      <c r="L226" s="201"/>
      <c r="M226" s="202"/>
    </row>
    <row r="227" spans="1:13" s="69" customFormat="1" ht="15" customHeight="1" thickBot="1">
      <c r="A227" s="213" t="s">
        <v>165</v>
      </c>
      <c r="B227" s="214"/>
      <c r="C227" s="172"/>
      <c r="D227" s="179"/>
      <c r="E227" s="180"/>
      <c r="F227" s="180"/>
      <c r="G227" s="181"/>
      <c r="H227" s="68">
        <f>H190+H217+H219</f>
        <v>0</v>
      </c>
      <c r="I227" s="182" t="s">
        <v>157</v>
      </c>
      <c r="J227" s="183"/>
      <c r="K227" s="183"/>
      <c r="L227" s="183"/>
      <c r="M227" s="184"/>
    </row>
    <row r="228" spans="1:13" ht="17.25" thickBot="1">
      <c r="A228" s="185"/>
      <c r="B228" s="186"/>
      <c r="C228" s="186"/>
      <c r="D228" s="186"/>
      <c r="E228" s="186"/>
      <c r="F228" s="186"/>
      <c r="G228" s="186"/>
      <c r="H228" s="186"/>
      <c r="I228" s="186"/>
      <c r="J228" s="186"/>
      <c r="K228" s="186"/>
      <c r="L228" s="186"/>
      <c r="M228" s="187"/>
    </row>
    <row r="229" spans="1:13" s="75" customFormat="1" ht="15" customHeight="1" thickBot="1">
      <c r="A229" s="192" t="s">
        <v>160</v>
      </c>
      <c r="B229" s="193"/>
      <c r="C229" s="173"/>
      <c r="D229" s="188"/>
      <c r="E229" s="189"/>
      <c r="F229" s="189"/>
      <c r="G229" s="190"/>
      <c r="H229" s="68">
        <f>H225+M225+H227</f>
        <v>0</v>
      </c>
      <c r="I229" s="188"/>
      <c r="J229" s="189"/>
      <c r="K229" s="189"/>
      <c r="L229" s="189"/>
      <c r="M229" s="191"/>
    </row>
    <row r="230" spans="1:13" ht="17.25" thickBot="1">
      <c r="A230" s="185"/>
      <c r="B230" s="186"/>
      <c r="C230" s="186"/>
      <c r="D230" s="186"/>
      <c r="E230" s="186"/>
      <c r="F230" s="186"/>
      <c r="G230" s="186"/>
      <c r="H230" s="186"/>
      <c r="I230" s="186"/>
      <c r="J230" s="186"/>
      <c r="K230" s="186"/>
      <c r="L230" s="186"/>
      <c r="M230" s="187"/>
    </row>
    <row r="231" spans="1:13" ht="54.75" customHeight="1" thickBot="1">
      <c r="A231" s="206" t="s">
        <v>152</v>
      </c>
      <c r="B231" s="207"/>
      <c r="C231" s="208"/>
      <c r="D231" s="212" t="s">
        <v>153</v>
      </c>
      <c r="E231" s="212"/>
      <c r="F231" s="212"/>
      <c r="G231" s="212" t="s">
        <v>154</v>
      </c>
      <c r="H231" s="212"/>
      <c r="I231" s="212"/>
      <c r="J231" s="212"/>
      <c r="K231" s="212" t="s">
        <v>155</v>
      </c>
      <c r="L231" s="212"/>
      <c r="M231" s="212"/>
    </row>
    <row r="232" spans="1:13" s="79" customFormat="1" ht="28.15" customHeight="1" thickBot="1">
      <c r="A232" s="209"/>
      <c r="B232" s="210"/>
      <c r="C232" s="211"/>
      <c r="D232" s="219">
        <f>ROUND((H229/24)/0.72,0)</f>
        <v>0</v>
      </c>
      <c r="E232" s="219"/>
      <c r="F232" s="219"/>
      <c r="G232" s="219">
        <f>ROUND((H229/24)/0.65,0)</f>
        <v>0</v>
      </c>
      <c r="H232" s="219"/>
      <c r="I232" s="219"/>
      <c r="J232" s="219"/>
      <c r="K232" s="219">
        <f>ROUND((H229/24)/0.58,0)</f>
        <v>0</v>
      </c>
      <c r="L232" s="219"/>
      <c r="M232" s="219"/>
    </row>
  </sheetData>
  <mergeCells count="55">
    <mergeCell ref="A2:M2"/>
    <mergeCell ref="A3:M3"/>
    <mergeCell ref="A225:B225"/>
    <mergeCell ref="A227:B227"/>
    <mergeCell ref="A188:B188"/>
    <mergeCell ref="A190:B190"/>
    <mergeCell ref="A192:B192"/>
    <mergeCell ref="A194:M194"/>
    <mergeCell ref="A215:B215"/>
    <mergeCell ref="A7:A8"/>
    <mergeCell ref="B7:C7"/>
    <mergeCell ref="D7:H7"/>
    <mergeCell ref="I7:M7"/>
    <mergeCell ref="A11:M11"/>
    <mergeCell ref="A189:M189"/>
    <mergeCell ref="A191:M191"/>
    <mergeCell ref="A231:C232"/>
    <mergeCell ref="D231:F231"/>
    <mergeCell ref="A217:B217"/>
    <mergeCell ref="E217:F217"/>
    <mergeCell ref="A219:B219"/>
    <mergeCell ref="E219:F219"/>
    <mergeCell ref="A221:B221"/>
    <mergeCell ref="A223:M223"/>
    <mergeCell ref="G231:J231"/>
    <mergeCell ref="K231:M231"/>
    <mergeCell ref="D232:F232"/>
    <mergeCell ref="G232:J232"/>
    <mergeCell ref="K232:M232"/>
    <mergeCell ref="A220:M220"/>
    <mergeCell ref="D221:G221"/>
    <mergeCell ref="A222:M222"/>
    <mergeCell ref="I190:M190"/>
    <mergeCell ref="I192:M192"/>
    <mergeCell ref="I188:L188"/>
    <mergeCell ref="D188:G188"/>
    <mergeCell ref="D192:G192"/>
    <mergeCell ref="A193:M193"/>
    <mergeCell ref="A224:M224"/>
    <mergeCell ref="A226:M226"/>
    <mergeCell ref="D225:G225"/>
    <mergeCell ref="I225:L225"/>
    <mergeCell ref="D215:G215"/>
    <mergeCell ref="I215:L215"/>
    <mergeCell ref="I217:M217"/>
    <mergeCell ref="I219:M219"/>
    <mergeCell ref="A216:M216"/>
    <mergeCell ref="A218:M218"/>
    <mergeCell ref="D227:G227"/>
    <mergeCell ref="I227:M227"/>
    <mergeCell ref="A228:M228"/>
    <mergeCell ref="A230:M230"/>
    <mergeCell ref="D229:G229"/>
    <mergeCell ref="I229:M229"/>
    <mergeCell ref="A229:B229"/>
  </mergeCells>
  <printOptions horizontalCentered="1"/>
  <pageMargins left="0.39370078740157483" right="0.39370078740157483" top="0.55118110236220474" bottom="0.55118110236220474"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dimension ref="A1:M232"/>
  <sheetViews>
    <sheetView view="pageBreakPreview" zoomScale="60" zoomScaleNormal="70" workbookViewId="0">
      <selection activeCell="F229" sqref="F229"/>
    </sheetView>
  </sheetViews>
  <sheetFormatPr defaultColWidth="12.7109375" defaultRowHeight="16.5"/>
  <cols>
    <col min="1" max="1" width="9.5703125" style="79" customWidth="1"/>
    <col min="2" max="2" width="28.140625" style="82" customWidth="1"/>
    <col min="3" max="3" width="11.5703125" style="79" customWidth="1"/>
    <col min="4" max="4" width="9.140625" style="79" customWidth="1"/>
    <col min="5" max="5" width="9.5703125" style="79" customWidth="1"/>
    <col min="6" max="6" width="11" style="79" customWidth="1"/>
    <col min="7" max="7" width="9.5703125" style="79" customWidth="1"/>
    <col min="8" max="8" width="13" style="79" customWidth="1"/>
    <col min="9" max="9" width="10.28515625" style="79" customWidth="1"/>
    <col min="10" max="10" width="10.140625" style="79" customWidth="1"/>
    <col min="11" max="11" width="10.85546875" style="79" customWidth="1"/>
    <col min="12" max="12" width="10.5703125" style="79" customWidth="1"/>
    <col min="13" max="16384" width="12.7109375" style="79"/>
  </cols>
  <sheetData>
    <row r="1" spans="1:13" ht="18">
      <c r="A1" s="176" t="s">
        <v>178</v>
      </c>
      <c r="M1" s="83" t="s">
        <v>175</v>
      </c>
    </row>
    <row r="2" spans="1:13">
      <c r="A2" s="228" t="s">
        <v>176</v>
      </c>
      <c r="B2" s="228"/>
      <c r="C2" s="228"/>
      <c r="D2" s="228"/>
      <c r="E2" s="228"/>
      <c r="F2" s="228"/>
      <c r="G2" s="228"/>
      <c r="H2" s="228"/>
      <c r="I2" s="228"/>
      <c r="J2" s="228"/>
      <c r="K2" s="228"/>
      <c r="L2" s="228"/>
      <c r="M2" s="228"/>
    </row>
    <row r="3" spans="1:13">
      <c r="A3" s="228" t="s">
        <v>174</v>
      </c>
      <c r="B3" s="228"/>
      <c r="C3" s="228"/>
      <c r="D3" s="228"/>
      <c r="E3" s="228"/>
      <c r="F3" s="228"/>
      <c r="G3" s="228"/>
      <c r="H3" s="228"/>
      <c r="I3" s="228"/>
      <c r="J3" s="228"/>
      <c r="K3" s="228"/>
      <c r="L3" s="228"/>
      <c r="M3" s="228"/>
    </row>
    <row r="5" spans="1:13">
      <c r="A5" s="84" t="s">
        <v>177</v>
      </c>
    </row>
    <row r="6" spans="1:13" ht="17.25" thickBot="1">
      <c r="A6" s="84"/>
    </row>
    <row r="7" spans="1:13" s="85" customFormat="1">
      <c r="A7" s="221" t="s">
        <v>0</v>
      </c>
      <c r="B7" s="234" t="s">
        <v>1</v>
      </c>
      <c r="C7" s="235"/>
      <c r="D7" s="236" t="s">
        <v>2</v>
      </c>
      <c r="E7" s="237"/>
      <c r="F7" s="237"/>
      <c r="G7" s="237"/>
      <c r="H7" s="238"/>
      <c r="I7" s="236" t="s">
        <v>3</v>
      </c>
      <c r="J7" s="237"/>
      <c r="K7" s="237"/>
      <c r="L7" s="237"/>
      <c r="M7" s="238"/>
    </row>
    <row r="8" spans="1:13" ht="49.5">
      <c r="A8" s="222"/>
      <c r="B8" s="4" t="s">
        <v>4</v>
      </c>
      <c r="C8" s="5" t="s">
        <v>5</v>
      </c>
      <c r="D8" s="6" t="s">
        <v>6</v>
      </c>
      <c r="E8" s="7" t="s">
        <v>7</v>
      </c>
      <c r="F8" s="8" t="s">
        <v>8</v>
      </c>
      <c r="G8" s="9" t="s">
        <v>148</v>
      </c>
      <c r="H8" s="5" t="s">
        <v>10</v>
      </c>
      <c r="I8" s="10" t="s">
        <v>9</v>
      </c>
      <c r="J8" s="11" t="s">
        <v>7</v>
      </c>
      <c r="K8" s="12" t="s">
        <v>8</v>
      </c>
      <c r="L8" s="9" t="s">
        <v>148</v>
      </c>
      <c r="M8" s="5" t="s">
        <v>10</v>
      </c>
    </row>
    <row r="9" spans="1:13">
      <c r="A9" s="86">
        <v>1</v>
      </c>
      <c r="B9" s="87">
        <v>2</v>
      </c>
      <c r="C9" s="88">
        <v>3</v>
      </c>
      <c r="D9" s="89">
        <v>4</v>
      </c>
      <c r="E9" s="90">
        <v>5</v>
      </c>
      <c r="F9" s="91">
        <v>6</v>
      </c>
      <c r="G9" s="92" t="s">
        <v>166</v>
      </c>
      <c r="H9" s="93" t="s">
        <v>167</v>
      </c>
      <c r="I9" s="94" t="s">
        <v>168</v>
      </c>
      <c r="J9" s="95" t="s">
        <v>169</v>
      </c>
      <c r="K9" s="92" t="s">
        <v>170</v>
      </c>
      <c r="L9" s="96" t="s">
        <v>171</v>
      </c>
      <c r="M9" s="97" t="s">
        <v>172</v>
      </c>
    </row>
    <row r="10" spans="1:13">
      <c r="A10" s="98"/>
      <c r="B10" s="99"/>
      <c r="C10" s="100"/>
      <c r="D10" s="101"/>
      <c r="E10" s="102"/>
      <c r="F10" s="103"/>
      <c r="G10" s="103"/>
      <c r="H10" s="104"/>
      <c r="I10" s="101"/>
      <c r="J10" s="102"/>
      <c r="K10" s="103"/>
      <c r="L10" s="105"/>
      <c r="M10" s="100"/>
    </row>
    <row r="11" spans="1:13" ht="20.25">
      <c r="A11" s="229" t="s">
        <v>158</v>
      </c>
      <c r="B11" s="230"/>
      <c r="C11" s="230"/>
      <c r="D11" s="230"/>
      <c r="E11" s="230"/>
      <c r="F11" s="230"/>
      <c r="G11" s="230"/>
      <c r="H11" s="230"/>
      <c r="I11" s="230"/>
      <c r="J11" s="230"/>
      <c r="K11" s="230"/>
      <c r="L11" s="230"/>
      <c r="M11" s="231"/>
    </row>
    <row r="12" spans="1:13">
      <c r="A12" s="106"/>
      <c r="B12" s="99"/>
      <c r="C12" s="100"/>
      <c r="D12" s="101"/>
      <c r="E12" s="102"/>
      <c r="F12" s="103"/>
      <c r="G12" s="103"/>
      <c r="H12" s="104"/>
      <c r="I12" s="101"/>
      <c r="J12" s="102"/>
      <c r="K12" s="103"/>
      <c r="L12" s="103"/>
      <c r="M12" s="100"/>
    </row>
    <row r="13" spans="1:13">
      <c r="A13" s="107" t="s">
        <v>11</v>
      </c>
      <c r="B13" s="108" t="s">
        <v>12</v>
      </c>
      <c r="C13" s="109">
        <f t="shared" ref="C13:C44" si="0">D13+I13</f>
        <v>3</v>
      </c>
      <c r="D13" s="110">
        <v>3</v>
      </c>
      <c r="E13" s="111">
        <v>5</v>
      </c>
      <c r="F13" s="112">
        <v>50</v>
      </c>
      <c r="G13" s="113">
        <f>IF(AND(F13&gt;0, F13&lt;60),1,IF(AND(F13&gt;59, F13&lt;100),1.3,IF(AND(F13&gt;99, F13&lt;140),1.7,IF(AND(F13&gt;139, F13&lt;180),2,IF(AND(F13&gt;179, F13&lt;201),2.3,0)))))</f>
        <v>1</v>
      </c>
      <c r="H13" s="109">
        <f>D13*E13*G13</f>
        <v>15</v>
      </c>
      <c r="I13" s="114"/>
      <c r="J13" s="115"/>
      <c r="K13" s="116"/>
      <c r="L13" s="113">
        <f>IF(AND(K13&gt;0, K13&lt;10),0.2,IF(AND(K13&gt;9, K13&lt;20),0.6,IF(AND(K13&gt;19, K13&lt;38),1,IF(AND(K13&gt;37, K13&lt;63),2,IF(AND(K13&gt;62, K13&lt;76),3,0)))))</f>
        <v>0</v>
      </c>
      <c r="M13" s="109">
        <f>I13*J13*L13</f>
        <v>0</v>
      </c>
    </row>
    <row r="14" spans="1:13">
      <c r="A14" s="98"/>
      <c r="B14" s="108" t="s">
        <v>13</v>
      </c>
      <c r="C14" s="109">
        <f t="shared" si="0"/>
        <v>2</v>
      </c>
      <c r="D14" s="110">
        <v>2</v>
      </c>
      <c r="E14" s="111">
        <v>5</v>
      </c>
      <c r="F14" s="112">
        <v>50</v>
      </c>
      <c r="G14" s="113">
        <f t="shared" ref="G14:G77" si="1">IF(AND(F14&gt;0, F14&lt;60),1,IF(AND(F14&gt;59, F14&lt;100),1.3,IF(AND(F14&gt;99, F14&lt;140),1.7,IF(AND(F14&gt;139, F14&lt;180),2,IF(AND(F14&gt;179, F14&lt;201),2.3,0)))))</f>
        <v>1</v>
      </c>
      <c r="H14" s="109">
        <f t="shared" ref="H14:H77" si="2">D14*E14*G14</f>
        <v>10</v>
      </c>
      <c r="I14" s="114"/>
      <c r="J14" s="115"/>
      <c r="K14" s="116"/>
      <c r="L14" s="113">
        <f t="shared" ref="L14:L77" si="3">IF(AND(K14&gt;0, K14&lt;10),0.2,IF(AND(K14&gt;9, K14&lt;20),0.6,IF(AND(K14&gt;19, K14&lt;38),1,IF(AND(K14&gt;37, K14&lt;63),2,IF(AND(K14&gt;62, K14&lt;76),3,0)))))</f>
        <v>0</v>
      </c>
      <c r="M14" s="109">
        <f t="shared" ref="M14:M77" si="4">I14*J14*L14</f>
        <v>0</v>
      </c>
    </row>
    <row r="15" spans="1:13">
      <c r="A15" s="98"/>
      <c r="B15" s="108" t="s">
        <v>14</v>
      </c>
      <c r="C15" s="109">
        <f t="shared" si="0"/>
        <v>2</v>
      </c>
      <c r="D15" s="110">
        <v>2</v>
      </c>
      <c r="E15" s="111">
        <v>5</v>
      </c>
      <c r="F15" s="112">
        <v>50</v>
      </c>
      <c r="G15" s="113">
        <f t="shared" si="1"/>
        <v>1</v>
      </c>
      <c r="H15" s="109">
        <f t="shared" si="2"/>
        <v>10</v>
      </c>
      <c r="I15" s="114"/>
      <c r="J15" s="115"/>
      <c r="K15" s="116"/>
      <c r="L15" s="113">
        <f t="shared" si="3"/>
        <v>0</v>
      </c>
      <c r="M15" s="109">
        <f t="shared" si="4"/>
        <v>0</v>
      </c>
    </row>
    <row r="16" spans="1:13" ht="33">
      <c r="A16" s="98"/>
      <c r="B16" s="108" t="s">
        <v>15</v>
      </c>
      <c r="C16" s="109">
        <f t="shared" si="0"/>
        <v>3</v>
      </c>
      <c r="D16" s="110">
        <v>2</v>
      </c>
      <c r="E16" s="111">
        <v>5</v>
      </c>
      <c r="F16" s="112">
        <v>50</v>
      </c>
      <c r="G16" s="113">
        <f t="shared" si="1"/>
        <v>1</v>
      </c>
      <c r="H16" s="109">
        <f t="shared" si="2"/>
        <v>10</v>
      </c>
      <c r="I16" s="114">
        <v>1</v>
      </c>
      <c r="J16" s="115">
        <v>5</v>
      </c>
      <c r="K16" s="116">
        <v>50</v>
      </c>
      <c r="L16" s="113">
        <f t="shared" si="3"/>
        <v>2</v>
      </c>
      <c r="M16" s="109">
        <f t="shared" si="4"/>
        <v>10</v>
      </c>
    </row>
    <row r="17" spans="1:13">
      <c r="A17" s="98"/>
      <c r="B17" s="108" t="s">
        <v>16</v>
      </c>
      <c r="C17" s="109">
        <f t="shared" si="0"/>
        <v>2</v>
      </c>
      <c r="D17" s="110">
        <v>2</v>
      </c>
      <c r="E17" s="111">
        <v>5</v>
      </c>
      <c r="F17" s="112">
        <v>50</v>
      </c>
      <c r="G17" s="113">
        <f t="shared" si="1"/>
        <v>1</v>
      </c>
      <c r="H17" s="109">
        <f t="shared" si="2"/>
        <v>10</v>
      </c>
      <c r="I17" s="114"/>
      <c r="J17" s="115"/>
      <c r="K17" s="116"/>
      <c r="L17" s="113">
        <f t="shared" si="3"/>
        <v>0</v>
      </c>
      <c r="M17" s="109">
        <f t="shared" si="4"/>
        <v>0</v>
      </c>
    </row>
    <row r="18" spans="1:13">
      <c r="A18" s="98"/>
      <c r="B18" s="108" t="s">
        <v>17</v>
      </c>
      <c r="C18" s="109">
        <f t="shared" si="0"/>
        <v>1</v>
      </c>
      <c r="D18" s="110">
        <v>1</v>
      </c>
      <c r="E18" s="111">
        <v>5</v>
      </c>
      <c r="F18" s="112">
        <v>50</v>
      </c>
      <c r="G18" s="113">
        <f t="shared" si="1"/>
        <v>1</v>
      </c>
      <c r="H18" s="109">
        <f t="shared" si="2"/>
        <v>5</v>
      </c>
      <c r="I18" s="114"/>
      <c r="J18" s="115"/>
      <c r="K18" s="116"/>
      <c r="L18" s="113">
        <f t="shared" si="3"/>
        <v>0</v>
      </c>
      <c r="M18" s="109">
        <f t="shared" si="4"/>
        <v>0</v>
      </c>
    </row>
    <row r="19" spans="1:13">
      <c r="A19" s="117"/>
      <c r="B19" s="108"/>
      <c r="C19" s="109">
        <f t="shared" si="0"/>
        <v>0</v>
      </c>
      <c r="D19" s="110"/>
      <c r="E19" s="111"/>
      <c r="F19" s="112"/>
      <c r="G19" s="113">
        <f t="shared" si="1"/>
        <v>0</v>
      </c>
      <c r="H19" s="109">
        <f t="shared" si="2"/>
        <v>0</v>
      </c>
      <c r="I19" s="114"/>
      <c r="J19" s="115"/>
      <c r="K19" s="116"/>
      <c r="L19" s="113">
        <f t="shared" si="3"/>
        <v>0</v>
      </c>
      <c r="M19" s="109">
        <f t="shared" si="4"/>
        <v>0</v>
      </c>
    </row>
    <row r="20" spans="1:13">
      <c r="A20" s="81" t="s">
        <v>18</v>
      </c>
      <c r="B20" s="108" t="s">
        <v>19</v>
      </c>
      <c r="C20" s="109">
        <f t="shared" si="0"/>
        <v>3</v>
      </c>
      <c r="D20" s="110">
        <v>3</v>
      </c>
      <c r="E20" s="111">
        <v>5</v>
      </c>
      <c r="F20" s="112">
        <v>50</v>
      </c>
      <c r="G20" s="113">
        <f t="shared" si="1"/>
        <v>1</v>
      </c>
      <c r="H20" s="109">
        <f t="shared" si="2"/>
        <v>15</v>
      </c>
      <c r="I20" s="114"/>
      <c r="J20" s="115"/>
      <c r="K20" s="116"/>
      <c r="L20" s="113">
        <f t="shared" si="3"/>
        <v>0</v>
      </c>
      <c r="M20" s="109">
        <f t="shared" si="4"/>
        <v>0</v>
      </c>
    </row>
    <row r="21" spans="1:13">
      <c r="A21" s="117"/>
      <c r="B21" s="108" t="s">
        <v>20</v>
      </c>
      <c r="C21" s="109">
        <f t="shared" si="0"/>
        <v>2</v>
      </c>
      <c r="D21" s="110">
        <v>2</v>
      </c>
      <c r="E21" s="111">
        <v>5</v>
      </c>
      <c r="F21" s="112">
        <v>50</v>
      </c>
      <c r="G21" s="113">
        <f t="shared" si="1"/>
        <v>1</v>
      </c>
      <c r="H21" s="109">
        <f t="shared" si="2"/>
        <v>10</v>
      </c>
      <c r="I21" s="114"/>
      <c r="J21" s="115"/>
      <c r="K21" s="116"/>
      <c r="L21" s="113">
        <f t="shared" si="3"/>
        <v>0</v>
      </c>
      <c r="M21" s="109">
        <f t="shared" si="4"/>
        <v>0</v>
      </c>
    </row>
    <row r="22" spans="1:13">
      <c r="A22" s="117"/>
      <c r="B22" s="108" t="s">
        <v>21</v>
      </c>
      <c r="C22" s="109">
        <f t="shared" si="0"/>
        <v>3</v>
      </c>
      <c r="D22" s="110">
        <v>2</v>
      </c>
      <c r="E22" s="111">
        <v>5</v>
      </c>
      <c r="F22" s="112">
        <v>50</v>
      </c>
      <c r="G22" s="113">
        <f t="shared" si="1"/>
        <v>1</v>
      </c>
      <c r="H22" s="109">
        <f t="shared" si="2"/>
        <v>10</v>
      </c>
      <c r="I22" s="114">
        <v>1</v>
      </c>
      <c r="J22" s="115">
        <v>10</v>
      </c>
      <c r="K22" s="116">
        <v>25</v>
      </c>
      <c r="L22" s="113">
        <f t="shared" si="3"/>
        <v>1</v>
      </c>
      <c r="M22" s="109">
        <f t="shared" si="4"/>
        <v>10</v>
      </c>
    </row>
    <row r="23" spans="1:13">
      <c r="A23" s="117"/>
      <c r="B23" s="108" t="s">
        <v>22</v>
      </c>
      <c r="C23" s="109">
        <f t="shared" si="0"/>
        <v>3</v>
      </c>
      <c r="D23" s="110">
        <v>2</v>
      </c>
      <c r="E23" s="111">
        <v>5</v>
      </c>
      <c r="F23" s="112">
        <v>50</v>
      </c>
      <c r="G23" s="113">
        <f t="shared" si="1"/>
        <v>1</v>
      </c>
      <c r="H23" s="109">
        <f t="shared" si="2"/>
        <v>10</v>
      </c>
      <c r="I23" s="114">
        <v>1</v>
      </c>
      <c r="J23" s="115">
        <v>10</v>
      </c>
      <c r="K23" s="116">
        <v>25</v>
      </c>
      <c r="L23" s="113">
        <f t="shared" si="3"/>
        <v>1</v>
      </c>
      <c r="M23" s="109">
        <f t="shared" si="4"/>
        <v>10</v>
      </c>
    </row>
    <row r="24" spans="1:13">
      <c r="A24" s="117"/>
      <c r="B24" s="108" t="s">
        <v>23</v>
      </c>
      <c r="C24" s="109">
        <f t="shared" si="0"/>
        <v>2</v>
      </c>
      <c r="D24" s="110">
        <v>2</v>
      </c>
      <c r="E24" s="111">
        <v>5</v>
      </c>
      <c r="F24" s="112">
        <v>50</v>
      </c>
      <c r="G24" s="113">
        <f t="shared" si="1"/>
        <v>1</v>
      </c>
      <c r="H24" s="109">
        <f t="shared" si="2"/>
        <v>10</v>
      </c>
      <c r="I24" s="114"/>
      <c r="J24" s="115"/>
      <c r="K24" s="116"/>
      <c r="L24" s="113">
        <f t="shared" si="3"/>
        <v>0</v>
      </c>
      <c r="M24" s="109">
        <f t="shared" si="4"/>
        <v>0</v>
      </c>
    </row>
    <row r="25" spans="1:13">
      <c r="A25" s="118"/>
      <c r="B25" s="119"/>
      <c r="C25" s="109">
        <f t="shared" si="0"/>
        <v>0</v>
      </c>
      <c r="D25" s="120"/>
      <c r="E25" s="121"/>
      <c r="F25" s="122"/>
      <c r="G25" s="113">
        <f t="shared" si="1"/>
        <v>0</v>
      </c>
      <c r="H25" s="109">
        <f t="shared" si="2"/>
        <v>0</v>
      </c>
      <c r="I25" s="123"/>
      <c r="J25" s="124"/>
      <c r="K25" s="125"/>
      <c r="L25" s="113">
        <f t="shared" si="3"/>
        <v>0</v>
      </c>
      <c r="M25" s="109">
        <f t="shared" si="4"/>
        <v>0</v>
      </c>
    </row>
    <row r="26" spans="1:13">
      <c r="A26" s="107" t="s">
        <v>24</v>
      </c>
      <c r="B26" s="119" t="s">
        <v>25</v>
      </c>
      <c r="C26" s="109">
        <f t="shared" si="0"/>
        <v>3</v>
      </c>
      <c r="D26" s="120">
        <v>3</v>
      </c>
      <c r="E26" s="111">
        <v>5</v>
      </c>
      <c r="F26" s="112">
        <v>50</v>
      </c>
      <c r="G26" s="113">
        <f t="shared" si="1"/>
        <v>1</v>
      </c>
      <c r="H26" s="109">
        <f t="shared" si="2"/>
        <v>15</v>
      </c>
      <c r="I26" s="123"/>
      <c r="J26" s="124"/>
      <c r="K26" s="125"/>
      <c r="L26" s="113">
        <f t="shared" si="3"/>
        <v>0</v>
      </c>
      <c r="M26" s="109">
        <f t="shared" si="4"/>
        <v>0</v>
      </c>
    </row>
    <row r="27" spans="1:13">
      <c r="A27" s="118"/>
      <c r="B27" s="119" t="s">
        <v>26</v>
      </c>
      <c r="C27" s="109">
        <f t="shared" si="0"/>
        <v>3</v>
      </c>
      <c r="D27" s="120">
        <v>2</v>
      </c>
      <c r="E27" s="111">
        <v>5</v>
      </c>
      <c r="F27" s="112">
        <v>50</v>
      </c>
      <c r="G27" s="113">
        <f t="shared" si="1"/>
        <v>1</v>
      </c>
      <c r="H27" s="109">
        <f t="shared" si="2"/>
        <v>10</v>
      </c>
      <c r="I27" s="123">
        <v>1</v>
      </c>
      <c r="J27" s="115">
        <v>10</v>
      </c>
      <c r="K27" s="116">
        <v>25</v>
      </c>
      <c r="L27" s="113">
        <f t="shared" si="3"/>
        <v>1</v>
      </c>
      <c r="M27" s="109">
        <f t="shared" si="4"/>
        <v>10</v>
      </c>
    </row>
    <row r="28" spans="1:13">
      <c r="A28" s="118"/>
      <c r="B28" s="119" t="s">
        <v>27</v>
      </c>
      <c r="C28" s="109">
        <f t="shared" si="0"/>
        <v>3</v>
      </c>
      <c r="D28" s="120">
        <v>2</v>
      </c>
      <c r="E28" s="111">
        <v>5</v>
      </c>
      <c r="F28" s="112">
        <v>50</v>
      </c>
      <c r="G28" s="113">
        <f t="shared" si="1"/>
        <v>1</v>
      </c>
      <c r="H28" s="109">
        <f t="shared" si="2"/>
        <v>10</v>
      </c>
      <c r="I28" s="123">
        <v>1</v>
      </c>
      <c r="J28" s="115">
        <v>10</v>
      </c>
      <c r="K28" s="116">
        <v>25</v>
      </c>
      <c r="L28" s="113">
        <f t="shared" si="3"/>
        <v>1</v>
      </c>
      <c r="M28" s="109">
        <f t="shared" si="4"/>
        <v>10</v>
      </c>
    </row>
    <row r="29" spans="1:13">
      <c r="A29" s="118"/>
      <c r="B29" s="119" t="s">
        <v>28</v>
      </c>
      <c r="C29" s="109">
        <f t="shared" si="0"/>
        <v>3</v>
      </c>
      <c r="D29" s="120">
        <v>3</v>
      </c>
      <c r="E29" s="111">
        <v>5</v>
      </c>
      <c r="F29" s="112">
        <v>50</v>
      </c>
      <c r="G29" s="113">
        <f t="shared" si="1"/>
        <v>1</v>
      </c>
      <c r="H29" s="109">
        <f t="shared" si="2"/>
        <v>15</v>
      </c>
      <c r="I29" s="123"/>
      <c r="J29" s="124"/>
      <c r="K29" s="125"/>
      <c r="L29" s="113">
        <f t="shared" si="3"/>
        <v>0</v>
      </c>
      <c r="M29" s="109">
        <f t="shared" si="4"/>
        <v>0</v>
      </c>
    </row>
    <row r="30" spans="1:13">
      <c r="A30" s="118"/>
      <c r="B30" s="119" t="s">
        <v>29</v>
      </c>
      <c r="C30" s="109">
        <f t="shared" si="0"/>
        <v>2</v>
      </c>
      <c r="D30" s="120">
        <v>2</v>
      </c>
      <c r="E30" s="111">
        <v>5</v>
      </c>
      <c r="F30" s="112">
        <v>50</v>
      </c>
      <c r="G30" s="113">
        <f t="shared" si="1"/>
        <v>1</v>
      </c>
      <c r="H30" s="109">
        <f t="shared" si="2"/>
        <v>10</v>
      </c>
      <c r="I30" s="123"/>
      <c r="J30" s="124"/>
      <c r="K30" s="125"/>
      <c r="L30" s="113">
        <f t="shared" si="3"/>
        <v>0</v>
      </c>
      <c r="M30" s="109">
        <f t="shared" si="4"/>
        <v>0</v>
      </c>
    </row>
    <row r="31" spans="1:13">
      <c r="A31" s="118"/>
      <c r="B31" s="119" t="s">
        <v>30</v>
      </c>
      <c r="C31" s="109">
        <f t="shared" si="0"/>
        <v>3</v>
      </c>
      <c r="D31" s="120">
        <v>3</v>
      </c>
      <c r="E31" s="111">
        <v>5</v>
      </c>
      <c r="F31" s="112">
        <v>50</v>
      </c>
      <c r="G31" s="113">
        <f t="shared" si="1"/>
        <v>1</v>
      </c>
      <c r="H31" s="109">
        <f t="shared" si="2"/>
        <v>15</v>
      </c>
      <c r="I31" s="123"/>
      <c r="J31" s="124"/>
      <c r="K31" s="125"/>
      <c r="L31" s="113">
        <f t="shared" si="3"/>
        <v>0</v>
      </c>
      <c r="M31" s="109">
        <f t="shared" si="4"/>
        <v>0</v>
      </c>
    </row>
    <row r="32" spans="1:13">
      <c r="A32" s="118"/>
      <c r="B32" s="119"/>
      <c r="C32" s="109">
        <f t="shared" si="0"/>
        <v>0</v>
      </c>
      <c r="D32" s="120"/>
      <c r="E32" s="121"/>
      <c r="F32" s="122"/>
      <c r="G32" s="113">
        <f t="shared" si="1"/>
        <v>0</v>
      </c>
      <c r="H32" s="109">
        <f t="shared" si="2"/>
        <v>0</v>
      </c>
      <c r="I32" s="123"/>
      <c r="J32" s="124"/>
      <c r="K32" s="125"/>
      <c r="L32" s="113">
        <f t="shared" si="3"/>
        <v>0</v>
      </c>
      <c r="M32" s="109">
        <f t="shared" si="4"/>
        <v>0</v>
      </c>
    </row>
    <row r="33" spans="1:13">
      <c r="A33" s="107" t="s">
        <v>31</v>
      </c>
      <c r="B33" s="119" t="s">
        <v>32</v>
      </c>
      <c r="C33" s="109">
        <f t="shared" si="0"/>
        <v>3</v>
      </c>
      <c r="D33" s="120">
        <v>3</v>
      </c>
      <c r="E33" s="111">
        <v>5</v>
      </c>
      <c r="F33" s="112">
        <v>50</v>
      </c>
      <c r="G33" s="113">
        <f t="shared" si="1"/>
        <v>1</v>
      </c>
      <c r="H33" s="109">
        <f t="shared" si="2"/>
        <v>15</v>
      </c>
      <c r="I33" s="123"/>
      <c r="J33" s="124"/>
      <c r="K33" s="125"/>
      <c r="L33" s="113">
        <f t="shared" si="3"/>
        <v>0</v>
      </c>
      <c r="M33" s="109">
        <f t="shared" si="4"/>
        <v>0</v>
      </c>
    </row>
    <row r="34" spans="1:13">
      <c r="A34" s="118"/>
      <c r="B34" s="119" t="s">
        <v>33</v>
      </c>
      <c r="C34" s="109">
        <f t="shared" si="0"/>
        <v>3</v>
      </c>
      <c r="D34" s="120">
        <v>2</v>
      </c>
      <c r="E34" s="111">
        <v>5</v>
      </c>
      <c r="F34" s="112">
        <v>50</v>
      </c>
      <c r="G34" s="113">
        <f t="shared" si="1"/>
        <v>1</v>
      </c>
      <c r="H34" s="109">
        <f t="shared" si="2"/>
        <v>10</v>
      </c>
      <c r="I34" s="123">
        <v>1</v>
      </c>
      <c r="J34" s="115">
        <v>10</v>
      </c>
      <c r="K34" s="116">
        <v>25</v>
      </c>
      <c r="L34" s="113">
        <f t="shared" si="3"/>
        <v>1</v>
      </c>
      <c r="M34" s="109">
        <f t="shared" si="4"/>
        <v>10</v>
      </c>
    </row>
    <row r="35" spans="1:13">
      <c r="A35" s="118"/>
      <c r="B35" s="119" t="s">
        <v>34</v>
      </c>
      <c r="C35" s="109">
        <f t="shared" si="0"/>
        <v>2</v>
      </c>
      <c r="D35" s="120">
        <v>2</v>
      </c>
      <c r="E35" s="111">
        <v>5</v>
      </c>
      <c r="F35" s="112">
        <v>50</v>
      </c>
      <c r="G35" s="113">
        <f t="shared" si="1"/>
        <v>1</v>
      </c>
      <c r="H35" s="109">
        <f t="shared" si="2"/>
        <v>10</v>
      </c>
      <c r="I35" s="123"/>
      <c r="J35" s="124"/>
      <c r="K35" s="125"/>
      <c r="L35" s="113">
        <f t="shared" si="3"/>
        <v>0</v>
      </c>
      <c r="M35" s="109">
        <f t="shared" si="4"/>
        <v>0</v>
      </c>
    </row>
    <row r="36" spans="1:13">
      <c r="A36" s="118"/>
      <c r="B36" s="119" t="s">
        <v>35</v>
      </c>
      <c r="C36" s="109">
        <f t="shared" si="0"/>
        <v>3</v>
      </c>
      <c r="D36" s="120">
        <v>2</v>
      </c>
      <c r="E36" s="111">
        <v>5</v>
      </c>
      <c r="F36" s="112">
        <v>50</v>
      </c>
      <c r="G36" s="113">
        <f t="shared" si="1"/>
        <v>1</v>
      </c>
      <c r="H36" s="109">
        <f t="shared" si="2"/>
        <v>10</v>
      </c>
      <c r="I36" s="123">
        <v>1</v>
      </c>
      <c r="J36" s="124">
        <v>5</v>
      </c>
      <c r="K36" s="125">
        <v>50</v>
      </c>
      <c r="L36" s="113">
        <f t="shared" si="3"/>
        <v>2</v>
      </c>
      <c r="M36" s="109">
        <f t="shared" si="4"/>
        <v>10</v>
      </c>
    </row>
    <row r="37" spans="1:13">
      <c r="A37" s="118"/>
      <c r="B37" s="119" t="s">
        <v>36</v>
      </c>
      <c r="C37" s="109">
        <f t="shared" si="0"/>
        <v>3</v>
      </c>
      <c r="D37" s="120">
        <v>3</v>
      </c>
      <c r="E37" s="111">
        <v>5</v>
      </c>
      <c r="F37" s="112">
        <v>50</v>
      </c>
      <c r="G37" s="113">
        <f t="shared" si="1"/>
        <v>1</v>
      </c>
      <c r="H37" s="109">
        <f t="shared" si="2"/>
        <v>15</v>
      </c>
      <c r="I37" s="123"/>
      <c r="J37" s="124"/>
      <c r="K37" s="125"/>
      <c r="L37" s="113">
        <f t="shared" si="3"/>
        <v>0</v>
      </c>
      <c r="M37" s="109">
        <f t="shared" si="4"/>
        <v>0</v>
      </c>
    </row>
    <row r="38" spans="1:13">
      <c r="A38" s="118"/>
      <c r="B38" s="119" t="s">
        <v>37</v>
      </c>
      <c r="C38" s="109">
        <f t="shared" si="0"/>
        <v>2</v>
      </c>
      <c r="D38" s="120">
        <v>2</v>
      </c>
      <c r="E38" s="111">
        <v>5</v>
      </c>
      <c r="F38" s="112">
        <v>50</v>
      </c>
      <c r="G38" s="113">
        <f t="shared" si="1"/>
        <v>1</v>
      </c>
      <c r="H38" s="109">
        <f t="shared" si="2"/>
        <v>10</v>
      </c>
      <c r="I38" s="123"/>
      <c r="J38" s="124"/>
      <c r="K38" s="125"/>
      <c r="L38" s="113">
        <f t="shared" si="3"/>
        <v>0</v>
      </c>
      <c r="M38" s="109">
        <f t="shared" si="4"/>
        <v>0</v>
      </c>
    </row>
    <row r="39" spans="1:13">
      <c r="A39" s="118"/>
      <c r="B39" s="119" t="s">
        <v>38</v>
      </c>
      <c r="C39" s="109">
        <f t="shared" si="0"/>
        <v>2</v>
      </c>
      <c r="D39" s="120">
        <v>2</v>
      </c>
      <c r="E39" s="111">
        <v>5</v>
      </c>
      <c r="F39" s="112">
        <v>50</v>
      </c>
      <c r="G39" s="113">
        <f t="shared" si="1"/>
        <v>1</v>
      </c>
      <c r="H39" s="109">
        <f t="shared" si="2"/>
        <v>10</v>
      </c>
      <c r="I39" s="123"/>
      <c r="J39" s="124"/>
      <c r="K39" s="125"/>
      <c r="L39" s="113">
        <f t="shared" si="3"/>
        <v>0</v>
      </c>
      <c r="M39" s="109">
        <f t="shared" si="4"/>
        <v>0</v>
      </c>
    </row>
    <row r="40" spans="1:13">
      <c r="A40" s="118"/>
      <c r="B40" s="119"/>
      <c r="C40" s="109">
        <f t="shared" si="0"/>
        <v>0</v>
      </c>
      <c r="D40" s="120"/>
      <c r="E40" s="121"/>
      <c r="F40" s="122"/>
      <c r="G40" s="113">
        <f t="shared" si="1"/>
        <v>0</v>
      </c>
      <c r="H40" s="109">
        <f t="shared" si="2"/>
        <v>0</v>
      </c>
      <c r="I40" s="123"/>
      <c r="J40" s="124"/>
      <c r="K40" s="125"/>
      <c r="L40" s="113">
        <f t="shared" si="3"/>
        <v>0</v>
      </c>
      <c r="M40" s="109">
        <f t="shared" si="4"/>
        <v>0</v>
      </c>
    </row>
    <row r="41" spans="1:13" ht="33">
      <c r="A41" s="107" t="s">
        <v>39</v>
      </c>
      <c r="B41" s="126" t="s">
        <v>40</v>
      </c>
      <c r="C41" s="109">
        <f t="shared" si="0"/>
        <v>0</v>
      </c>
      <c r="D41" s="120"/>
      <c r="E41" s="121"/>
      <c r="F41" s="122"/>
      <c r="G41" s="113">
        <f t="shared" si="1"/>
        <v>0</v>
      </c>
      <c r="H41" s="109">
        <f t="shared" si="2"/>
        <v>0</v>
      </c>
      <c r="I41" s="123"/>
      <c r="J41" s="124"/>
      <c r="K41" s="125"/>
      <c r="L41" s="113">
        <f t="shared" si="3"/>
        <v>0</v>
      </c>
      <c r="M41" s="109">
        <f t="shared" si="4"/>
        <v>0</v>
      </c>
    </row>
    <row r="42" spans="1:13">
      <c r="A42" s="118"/>
      <c r="B42" s="119" t="s">
        <v>41</v>
      </c>
      <c r="C42" s="109">
        <f t="shared" si="0"/>
        <v>1</v>
      </c>
      <c r="D42" s="120"/>
      <c r="E42" s="121"/>
      <c r="F42" s="122"/>
      <c r="G42" s="113">
        <f t="shared" si="1"/>
        <v>0</v>
      </c>
      <c r="H42" s="109">
        <f t="shared" si="2"/>
        <v>0</v>
      </c>
      <c r="I42" s="123">
        <v>1</v>
      </c>
      <c r="J42" s="124">
        <v>2</v>
      </c>
      <c r="K42" s="125">
        <v>25</v>
      </c>
      <c r="L42" s="113">
        <f t="shared" si="3"/>
        <v>1</v>
      </c>
      <c r="M42" s="109">
        <f t="shared" si="4"/>
        <v>2</v>
      </c>
    </row>
    <row r="43" spans="1:13">
      <c r="A43" s="118"/>
      <c r="B43" s="119" t="s">
        <v>42</v>
      </c>
      <c r="C43" s="109">
        <f t="shared" si="0"/>
        <v>1</v>
      </c>
      <c r="D43" s="120"/>
      <c r="E43" s="121"/>
      <c r="F43" s="122"/>
      <c r="G43" s="113">
        <f t="shared" si="1"/>
        <v>0</v>
      </c>
      <c r="H43" s="109">
        <f t="shared" si="2"/>
        <v>0</v>
      </c>
      <c r="I43" s="123">
        <v>1</v>
      </c>
      <c r="J43" s="124">
        <v>2</v>
      </c>
      <c r="K43" s="125">
        <v>25</v>
      </c>
      <c r="L43" s="113">
        <f t="shared" si="3"/>
        <v>1</v>
      </c>
      <c r="M43" s="109">
        <f t="shared" si="4"/>
        <v>2</v>
      </c>
    </row>
    <row r="44" spans="1:13">
      <c r="A44" s="118"/>
      <c r="B44" s="119" t="s">
        <v>43</v>
      </c>
      <c r="C44" s="109">
        <f t="shared" si="0"/>
        <v>2</v>
      </c>
      <c r="D44" s="120">
        <v>2</v>
      </c>
      <c r="E44" s="121">
        <v>1</v>
      </c>
      <c r="F44" s="112">
        <v>50</v>
      </c>
      <c r="G44" s="113">
        <f t="shared" si="1"/>
        <v>1</v>
      </c>
      <c r="H44" s="109">
        <f t="shared" si="2"/>
        <v>2</v>
      </c>
      <c r="I44" s="123"/>
      <c r="J44" s="124"/>
      <c r="K44" s="125"/>
      <c r="L44" s="113">
        <f t="shared" si="3"/>
        <v>0</v>
      </c>
      <c r="M44" s="109">
        <f t="shared" si="4"/>
        <v>0</v>
      </c>
    </row>
    <row r="45" spans="1:13">
      <c r="A45" s="118"/>
      <c r="B45" s="119" t="s">
        <v>44</v>
      </c>
      <c r="C45" s="109">
        <f t="shared" ref="C45:C76" si="5">D45+I45</f>
        <v>2</v>
      </c>
      <c r="D45" s="120">
        <v>2</v>
      </c>
      <c r="E45" s="121">
        <v>1</v>
      </c>
      <c r="F45" s="112">
        <v>50</v>
      </c>
      <c r="G45" s="113">
        <f t="shared" si="1"/>
        <v>1</v>
      </c>
      <c r="H45" s="109">
        <f t="shared" si="2"/>
        <v>2</v>
      </c>
      <c r="I45" s="123"/>
      <c r="J45" s="124"/>
      <c r="K45" s="125"/>
      <c r="L45" s="113">
        <f t="shared" si="3"/>
        <v>0</v>
      </c>
      <c r="M45" s="109">
        <f t="shared" si="4"/>
        <v>0</v>
      </c>
    </row>
    <row r="46" spans="1:13">
      <c r="A46" s="118"/>
      <c r="B46" s="119" t="s">
        <v>45</v>
      </c>
      <c r="C46" s="109">
        <f t="shared" si="5"/>
        <v>2</v>
      </c>
      <c r="D46" s="120">
        <v>2</v>
      </c>
      <c r="E46" s="121">
        <v>1</v>
      </c>
      <c r="F46" s="112">
        <v>50</v>
      </c>
      <c r="G46" s="113">
        <f t="shared" si="1"/>
        <v>1</v>
      </c>
      <c r="H46" s="109">
        <f t="shared" si="2"/>
        <v>2</v>
      </c>
      <c r="I46" s="123"/>
      <c r="J46" s="124"/>
      <c r="K46" s="125"/>
      <c r="L46" s="113">
        <f t="shared" si="3"/>
        <v>0</v>
      </c>
      <c r="M46" s="109">
        <f t="shared" si="4"/>
        <v>0</v>
      </c>
    </row>
    <row r="47" spans="1:13" ht="33">
      <c r="A47" s="118"/>
      <c r="B47" s="119" t="s">
        <v>46</v>
      </c>
      <c r="C47" s="109">
        <f t="shared" si="5"/>
        <v>2</v>
      </c>
      <c r="D47" s="120">
        <v>2</v>
      </c>
      <c r="E47" s="121">
        <v>1</v>
      </c>
      <c r="F47" s="112">
        <v>50</v>
      </c>
      <c r="G47" s="113">
        <f t="shared" si="1"/>
        <v>1</v>
      </c>
      <c r="H47" s="109">
        <f t="shared" si="2"/>
        <v>2</v>
      </c>
      <c r="I47" s="123"/>
      <c r="J47" s="124"/>
      <c r="K47" s="125"/>
      <c r="L47" s="113">
        <f t="shared" si="3"/>
        <v>0</v>
      </c>
      <c r="M47" s="109">
        <f t="shared" si="4"/>
        <v>0</v>
      </c>
    </row>
    <row r="48" spans="1:13">
      <c r="A48" s="118"/>
      <c r="B48" s="119" t="s">
        <v>47</v>
      </c>
      <c r="C48" s="109">
        <f t="shared" si="5"/>
        <v>2</v>
      </c>
      <c r="D48" s="120">
        <v>2</v>
      </c>
      <c r="E48" s="121">
        <v>1</v>
      </c>
      <c r="F48" s="112">
        <v>50</v>
      </c>
      <c r="G48" s="113">
        <f t="shared" si="1"/>
        <v>1</v>
      </c>
      <c r="H48" s="109">
        <f t="shared" si="2"/>
        <v>2</v>
      </c>
      <c r="I48" s="123"/>
      <c r="J48" s="124"/>
      <c r="K48" s="125"/>
      <c r="L48" s="113">
        <f t="shared" si="3"/>
        <v>0</v>
      </c>
      <c r="M48" s="109">
        <f t="shared" si="4"/>
        <v>0</v>
      </c>
    </row>
    <row r="49" spans="1:13">
      <c r="A49" s="118"/>
      <c r="B49" s="119" t="s">
        <v>48</v>
      </c>
      <c r="C49" s="109">
        <f t="shared" si="5"/>
        <v>2</v>
      </c>
      <c r="D49" s="120">
        <v>2</v>
      </c>
      <c r="E49" s="121">
        <v>1</v>
      </c>
      <c r="F49" s="112">
        <v>50</v>
      </c>
      <c r="G49" s="113">
        <f t="shared" si="1"/>
        <v>1</v>
      </c>
      <c r="H49" s="109">
        <f t="shared" si="2"/>
        <v>2</v>
      </c>
      <c r="I49" s="123"/>
      <c r="J49" s="124"/>
      <c r="K49" s="125"/>
      <c r="L49" s="113">
        <f t="shared" si="3"/>
        <v>0</v>
      </c>
      <c r="M49" s="109">
        <f t="shared" si="4"/>
        <v>0</v>
      </c>
    </row>
    <row r="50" spans="1:13">
      <c r="A50" s="118"/>
      <c r="B50" s="119" t="s">
        <v>49</v>
      </c>
      <c r="C50" s="109">
        <f t="shared" si="5"/>
        <v>3</v>
      </c>
      <c r="D50" s="120">
        <v>2</v>
      </c>
      <c r="E50" s="121">
        <v>1</v>
      </c>
      <c r="F50" s="112">
        <v>50</v>
      </c>
      <c r="G50" s="113">
        <f t="shared" si="1"/>
        <v>1</v>
      </c>
      <c r="H50" s="109">
        <f t="shared" si="2"/>
        <v>2</v>
      </c>
      <c r="I50" s="123">
        <v>1</v>
      </c>
      <c r="J50" s="124">
        <v>2</v>
      </c>
      <c r="K50" s="125">
        <v>25</v>
      </c>
      <c r="L50" s="113">
        <f t="shared" si="3"/>
        <v>1</v>
      </c>
      <c r="M50" s="109">
        <f t="shared" si="4"/>
        <v>2</v>
      </c>
    </row>
    <row r="51" spans="1:13">
      <c r="A51" s="118"/>
      <c r="B51" s="119"/>
      <c r="C51" s="109">
        <f t="shared" si="5"/>
        <v>0</v>
      </c>
      <c r="D51" s="120"/>
      <c r="E51" s="121"/>
      <c r="F51" s="122"/>
      <c r="G51" s="113">
        <f t="shared" si="1"/>
        <v>0</v>
      </c>
      <c r="H51" s="109">
        <f t="shared" si="2"/>
        <v>0</v>
      </c>
      <c r="I51" s="123"/>
      <c r="J51" s="124"/>
      <c r="K51" s="125"/>
      <c r="L51" s="113">
        <f t="shared" si="3"/>
        <v>0</v>
      </c>
      <c r="M51" s="109">
        <f t="shared" si="4"/>
        <v>0</v>
      </c>
    </row>
    <row r="52" spans="1:13" ht="33">
      <c r="A52" s="118"/>
      <c r="B52" s="126" t="s">
        <v>50</v>
      </c>
      <c r="C52" s="109">
        <f t="shared" si="5"/>
        <v>0</v>
      </c>
      <c r="D52" s="120"/>
      <c r="E52" s="121"/>
      <c r="F52" s="122"/>
      <c r="G52" s="113">
        <f t="shared" si="1"/>
        <v>0</v>
      </c>
      <c r="H52" s="109">
        <f t="shared" si="2"/>
        <v>0</v>
      </c>
      <c r="I52" s="123"/>
      <c r="J52" s="124"/>
      <c r="K52" s="125"/>
      <c r="L52" s="113">
        <f t="shared" si="3"/>
        <v>0</v>
      </c>
      <c r="M52" s="109">
        <f t="shared" si="4"/>
        <v>0</v>
      </c>
    </row>
    <row r="53" spans="1:13">
      <c r="A53" s="118"/>
      <c r="B53" s="119" t="s">
        <v>41</v>
      </c>
      <c r="C53" s="109">
        <f t="shared" si="5"/>
        <v>1</v>
      </c>
      <c r="D53" s="120"/>
      <c r="E53" s="121"/>
      <c r="F53" s="122"/>
      <c r="G53" s="113">
        <f t="shared" si="1"/>
        <v>0</v>
      </c>
      <c r="H53" s="109">
        <f t="shared" si="2"/>
        <v>0</v>
      </c>
      <c r="I53" s="123">
        <v>1</v>
      </c>
      <c r="J53" s="124">
        <v>2</v>
      </c>
      <c r="K53" s="125">
        <v>25</v>
      </c>
      <c r="L53" s="113">
        <f t="shared" si="3"/>
        <v>1</v>
      </c>
      <c r="M53" s="109">
        <f t="shared" si="4"/>
        <v>2</v>
      </c>
    </row>
    <row r="54" spans="1:13">
      <c r="A54" s="118"/>
      <c r="B54" s="119" t="s">
        <v>42</v>
      </c>
      <c r="C54" s="109">
        <f t="shared" si="5"/>
        <v>1</v>
      </c>
      <c r="D54" s="120"/>
      <c r="E54" s="121"/>
      <c r="F54" s="122"/>
      <c r="G54" s="113">
        <f t="shared" si="1"/>
        <v>0</v>
      </c>
      <c r="H54" s="109">
        <f t="shared" si="2"/>
        <v>0</v>
      </c>
      <c r="I54" s="123">
        <v>1</v>
      </c>
      <c r="J54" s="124">
        <v>2</v>
      </c>
      <c r="K54" s="125">
        <v>25</v>
      </c>
      <c r="L54" s="113">
        <f t="shared" si="3"/>
        <v>1</v>
      </c>
      <c r="M54" s="109">
        <f t="shared" si="4"/>
        <v>2</v>
      </c>
    </row>
    <row r="55" spans="1:13">
      <c r="A55" s="118"/>
      <c r="B55" s="119" t="s">
        <v>51</v>
      </c>
      <c r="C55" s="109">
        <f t="shared" si="5"/>
        <v>3</v>
      </c>
      <c r="D55" s="120">
        <v>3</v>
      </c>
      <c r="E55" s="121">
        <v>1</v>
      </c>
      <c r="F55" s="112">
        <v>50</v>
      </c>
      <c r="G55" s="113">
        <f t="shared" si="1"/>
        <v>1</v>
      </c>
      <c r="H55" s="109">
        <f t="shared" si="2"/>
        <v>3</v>
      </c>
      <c r="I55" s="123"/>
      <c r="J55" s="124"/>
      <c r="K55" s="125"/>
      <c r="L55" s="113">
        <f t="shared" si="3"/>
        <v>0</v>
      </c>
      <c r="M55" s="109">
        <f t="shared" si="4"/>
        <v>0</v>
      </c>
    </row>
    <row r="56" spans="1:13">
      <c r="A56" s="118"/>
      <c r="B56" s="119" t="s">
        <v>52</v>
      </c>
      <c r="C56" s="109">
        <f t="shared" si="5"/>
        <v>3</v>
      </c>
      <c r="D56" s="120">
        <v>3</v>
      </c>
      <c r="E56" s="121">
        <v>1</v>
      </c>
      <c r="F56" s="112">
        <v>50</v>
      </c>
      <c r="G56" s="113">
        <f t="shared" si="1"/>
        <v>1</v>
      </c>
      <c r="H56" s="109">
        <f t="shared" si="2"/>
        <v>3</v>
      </c>
      <c r="I56" s="123"/>
      <c r="J56" s="124"/>
      <c r="K56" s="125"/>
      <c r="L56" s="113">
        <f t="shared" si="3"/>
        <v>0</v>
      </c>
      <c r="M56" s="109">
        <f t="shared" si="4"/>
        <v>0</v>
      </c>
    </row>
    <row r="57" spans="1:13">
      <c r="A57" s="118"/>
      <c r="B57" s="119" t="s">
        <v>53</v>
      </c>
      <c r="C57" s="109">
        <f t="shared" si="5"/>
        <v>2</v>
      </c>
      <c r="D57" s="120">
        <v>2</v>
      </c>
      <c r="E57" s="121">
        <v>1</v>
      </c>
      <c r="F57" s="112">
        <v>50</v>
      </c>
      <c r="G57" s="113">
        <f t="shared" si="1"/>
        <v>1</v>
      </c>
      <c r="H57" s="109">
        <f t="shared" si="2"/>
        <v>2</v>
      </c>
      <c r="I57" s="123"/>
      <c r="J57" s="124"/>
      <c r="K57" s="125"/>
      <c r="L57" s="113">
        <f t="shared" si="3"/>
        <v>0</v>
      </c>
      <c r="M57" s="109">
        <f t="shared" si="4"/>
        <v>0</v>
      </c>
    </row>
    <row r="58" spans="1:13">
      <c r="A58" s="118"/>
      <c r="B58" s="119" t="s">
        <v>54</v>
      </c>
      <c r="C58" s="109">
        <f t="shared" si="5"/>
        <v>4</v>
      </c>
      <c r="D58" s="120">
        <v>3</v>
      </c>
      <c r="E58" s="121">
        <v>1</v>
      </c>
      <c r="F58" s="112">
        <v>50</v>
      </c>
      <c r="G58" s="113">
        <f t="shared" si="1"/>
        <v>1</v>
      </c>
      <c r="H58" s="109">
        <f t="shared" si="2"/>
        <v>3</v>
      </c>
      <c r="I58" s="123">
        <v>1</v>
      </c>
      <c r="J58" s="124">
        <v>2</v>
      </c>
      <c r="K58" s="125">
        <v>25</v>
      </c>
      <c r="L58" s="113">
        <f t="shared" si="3"/>
        <v>1</v>
      </c>
      <c r="M58" s="109">
        <f t="shared" si="4"/>
        <v>2</v>
      </c>
    </row>
    <row r="59" spans="1:13">
      <c r="A59" s="118"/>
      <c r="B59" s="119" t="s">
        <v>55</v>
      </c>
      <c r="C59" s="109">
        <f t="shared" si="5"/>
        <v>3</v>
      </c>
      <c r="D59" s="120">
        <v>3</v>
      </c>
      <c r="E59" s="121">
        <v>1</v>
      </c>
      <c r="F59" s="112">
        <v>50</v>
      </c>
      <c r="G59" s="113">
        <f t="shared" si="1"/>
        <v>1</v>
      </c>
      <c r="H59" s="109">
        <f t="shared" si="2"/>
        <v>3</v>
      </c>
      <c r="I59" s="123"/>
      <c r="J59" s="124"/>
      <c r="K59" s="125"/>
      <c r="L59" s="113">
        <f t="shared" si="3"/>
        <v>0</v>
      </c>
      <c r="M59" s="109">
        <f t="shared" si="4"/>
        <v>0</v>
      </c>
    </row>
    <row r="60" spans="1:13">
      <c r="A60" s="118"/>
      <c r="B60" s="119" t="s">
        <v>56</v>
      </c>
      <c r="C60" s="109">
        <f t="shared" si="5"/>
        <v>2</v>
      </c>
      <c r="D60" s="120">
        <v>2</v>
      </c>
      <c r="E60" s="121">
        <v>1</v>
      </c>
      <c r="F60" s="112">
        <v>50</v>
      </c>
      <c r="G60" s="113">
        <f t="shared" si="1"/>
        <v>1</v>
      </c>
      <c r="H60" s="109">
        <f t="shared" si="2"/>
        <v>2</v>
      </c>
      <c r="I60" s="123"/>
      <c r="J60" s="124"/>
      <c r="K60" s="125"/>
      <c r="L60" s="113">
        <f t="shared" si="3"/>
        <v>0</v>
      </c>
      <c r="M60" s="109">
        <f t="shared" si="4"/>
        <v>0</v>
      </c>
    </row>
    <row r="61" spans="1:13">
      <c r="A61" s="118"/>
      <c r="B61" s="119"/>
      <c r="C61" s="109">
        <f t="shared" si="5"/>
        <v>0</v>
      </c>
      <c r="D61" s="120"/>
      <c r="E61" s="121"/>
      <c r="F61" s="122"/>
      <c r="G61" s="113">
        <f t="shared" si="1"/>
        <v>0</v>
      </c>
      <c r="H61" s="109">
        <f t="shared" si="2"/>
        <v>0</v>
      </c>
      <c r="I61" s="123"/>
      <c r="J61" s="124"/>
      <c r="K61" s="125"/>
      <c r="L61" s="113">
        <f t="shared" si="3"/>
        <v>0</v>
      </c>
      <c r="M61" s="109">
        <f t="shared" si="4"/>
        <v>0</v>
      </c>
    </row>
    <row r="62" spans="1:13">
      <c r="A62" s="118"/>
      <c r="B62" s="126" t="s">
        <v>57</v>
      </c>
      <c r="C62" s="109">
        <f t="shared" si="5"/>
        <v>0</v>
      </c>
      <c r="D62" s="120"/>
      <c r="E62" s="121"/>
      <c r="F62" s="122"/>
      <c r="G62" s="113">
        <f t="shared" si="1"/>
        <v>0</v>
      </c>
      <c r="H62" s="109">
        <f t="shared" si="2"/>
        <v>0</v>
      </c>
      <c r="I62" s="123"/>
      <c r="J62" s="124"/>
      <c r="K62" s="125"/>
      <c r="L62" s="113">
        <f t="shared" si="3"/>
        <v>0</v>
      </c>
      <c r="M62" s="109">
        <f t="shared" si="4"/>
        <v>0</v>
      </c>
    </row>
    <row r="63" spans="1:13">
      <c r="A63" s="118"/>
      <c r="B63" s="119" t="s">
        <v>41</v>
      </c>
      <c r="C63" s="109">
        <f t="shared" si="5"/>
        <v>1</v>
      </c>
      <c r="D63" s="120"/>
      <c r="E63" s="121"/>
      <c r="F63" s="122"/>
      <c r="G63" s="113">
        <f t="shared" si="1"/>
        <v>0</v>
      </c>
      <c r="H63" s="109">
        <f t="shared" si="2"/>
        <v>0</v>
      </c>
      <c r="I63" s="123">
        <v>1</v>
      </c>
      <c r="J63" s="124">
        <v>2</v>
      </c>
      <c r="K63" s="125">
        <v>25</v>
      </c>
      <c r="L63" s="113">
        <f t="shared" si="3"/>
        <v>1</v>
      </c>
      <c r="M63" s="109">
        <f t="shared" si="4"/>
        <v>2</v>
      </c>
    </row>
    <row r="64" spans="1:13">
      <c r="A64" s="118"/>
      <c r="B64" s="119" t="s">
        <v>42</v>
      </c>
      <c r="C64" s="109">
        <f t="shared" si="5"/>
        <v>1</v>
      </c>
      <c r="D64" s="120"/>
      <c r="E64" s="121"/>
      <c r="F64" s="122"/>
      <c r="G64" s="113">
        <f t="shared" si="1"/>
        <v>0</v>
      </c>
      <c r="H64" s="109">
        <f t="shared" si="2"/>
        <v>0</v>
      </c>
      <c r="I64" s="123">
        <v>1</v>
      </c>
      <c r="J64" s="124">
        <v>2</v>
      </c>
      <c r="K64" s="125">
        <v>25</v>
      </c>
      <c r="L64" s="113">
        <f t="shared" si="3"/>
        <v>1</v>
      </c>
      <c r="M64" s="109">
        <f t="shared" si="4"/>
        <v>2</v>
      </c>
    </row>
    <row r="65" spans="1:13">
      <c r="A65" s="118"/>
      <c r="B65" s="119" t="s">
        <v>58</v>
      </c>
      <c r="C65" s="109">
        <f t="shared" si="5"/>
        <v>3</v>
      </c>
      <c r="D65" s="120">
        <v>3</v>
      </c>
      <c r="E65" s="121">
        <v>1</v>
      </c>
      <c r="F65" s="112">
        <v>50</v>
      </c>
      <c r="G65" s="113">
        <f t="shared" si="1"/>
        <v>1</v>
      </c>
      <c r="H65" s="109">
        <f t="shared" si="2"/>
        <v>3</v>
      </c>
      <c r="I65" s="123"/>
      <c r="J65" s="124"/>
      <c r="K65" s="125"/>
      <c r="L65" s="113">
        <f t="shared" si="3"/>
        <v>0</v>
      </c>
      <c r="M65" s="109">
        <f t="shared" si="4"/>
        <v>0</v>
      </c>
    </row>
    <row r="66" spans="1:13">
      <c r="A66" s="118"/>
      <c r="B66" s="119" t="s">
        <v>59</v>
      </c>
      <c r="C66" s="109">
        <f t="shared" si="5"/>
        <v>3</v>
      </c>
      <c r="D66" s="120">
        <v>3</v>
      </c>
      <c r="E66" s="121">
        <v>1</v>
      </c>
      <c r="F66" s="112">
        <v>50</v>
      </c>
      <c r="G66" s="113">
        <f t="shared" si="1"/>
        <v>1</v>
      </c>
      <c r="H66" s="109">
        <f t="shared" si="2"/>
        <v>3</v>
      </c>
      <c r="I66" s="123"/>
      <c r="J66" s="124"/>
      <c r="K66" s="125"/>
      <c r="L66" s="113">
        <f t="shared" si="3"/>
        <v>0</v>
      </c>
      <c r="M66" s="109">
        <f t="shared" si="4"/>
        <v>0</v>
      </c>
    </row>
    <row r="67" spans="1:13">
      <c r="A67" s="118"/>
      <c r="B67" s="119" t="s">
        <v>60</v>
      </c>
      <c r="C67" s="109">
        <f t="shared" si="5"/>
        <v>3</v>
      </c>
      <c r="D67" s="120">
        <v>3</v>
      </c>
      <c r="E67" s="121">
        <v>1</v>
      </c>
      <c r="F67" s="112">
        <v>50</v>
      </c>
      <c r="G67" s="113">
        <f t="shared" si="1"/>
        <v>1</v>
      </c>
      <c r="H67" s="109">
        <f t="shared" si="2"/>
        <v>3</v>
      </c>
      <c r="I67" s="123"/>
      <c r="J67" s="124"/>
      <c r="K67" s="125"/>
      <c r="L67" s="113">
        <f t="shared" si="3"/>
        <v>0</v>
      </c>
      <c r="M67" s="109">
        <f t="shared" si="4"/>
        <v>0</v>
      </c>
    </row>
    <row r="68" spans="1:13">
      <c r="A68" s="118"/>
      <c r="B68" s="119" t="s">
        <v>61</v>
      </c>
      <c r="C68" s="109">
        <f t="shared" si="5"/>
        <v>3</v>
      </c>
      <c r="D68" s="120">
        <v>3</v>
      </c>
      <c r="E68" s="121">
        <v>1</v>
      </c>
      <c r="F68" s="112">
        <v>50</v>
      </c>
      <c r="G68" s="113">
        <f t="shared" si="1"/>
        <v>1</v>
      </c>
      <c r="H68" s="109">
        <f t="shared" si="2"/>
        <v>3</v>
      </c>
      <c r="I68" s="123"/>
      <c r="J68" s="124"/>
      <c r="K68" s="125"/>
      <c r="L68" s="113">
        <f t="shared" si="3"/>
        <v>0</v>
      </c>
      <c r="M68" s="109">
        <f t="shared" si="4"/>
        <v>0</v>
      </c>
    </row>
    <row r="69" spans="1:13">
      <c r="A69" s="118"/>
      <c r="B69" s="119" t="s">
        <v>62</v>
      </c>
      <c r="C69" s="109">
        <f t="shared" si="5"/>
        <v>3</v>
      </c>
      <c r="D69" s="120">
        <v>3</v>
      </c>
      <c r="E69" s="121">
        <v>1</v>
      </c>
      <c r="F69" s="112">
        <v>50</v>
      </c>
      <c r="G69" s="113">
        <f t="shared" si="1"/>
        <v>1</v>
      </c>
      <c r="H69" s="109">
        <f t="shared" si="2"/>
        <v>3</v>
      </c>
      <c r="I69" s="123"/>
      <c r="J69" s="124"/>
      <c r="K69" s="125"/>
      <c r="L69" s="113">
        <f t="shared" si="3"/>
        <v>0</v>
      </c>
      <c r="M69" s="109">
        <f t="shared" si="4"/>
        <v>0</v>
      </c>
    </row>
    <row r="70" spans="1:13">
      <c r="A70" s="118"/>
      <c r="B70" s="119" t="s">
        <v>63</v>
      </c>
      <c r="C70" s="109">
        <f t="shared" si="5"/>
        <v>2</v>
      </c>
      <c r="D70" s="120">
        <v>2</v>
      </c>
      <c r="E70" s="121">
        <v>1</v>
      </c>
      <c r="F70" s="112">
        <v>50</v>
      </c>
      <c r="G70" s="113">
        <f t="shared" si="1"/>
        <v>1</v>
      </c>
      <c r="H70" s="109">
        <f t="shared" si="2"/>
        <v>2</v>
      </c>
      <c r="I70" s="123"/>
      <c r="J70" s="124"/>
      <c r="K70" s="125"/>
      <c r="L70" s="113">
        <f t="shared" si="3"/>
        <v>0</v>
      </c>
      <c r="M70" s="109">
        <f t="shared" si="4"/>
        <v>0</v>
      </c>
    </row>
    <row r="71" spans="1:13">
      <c r="A71" s="118"/>
      <c r="B71" s="119"/>
      <c r="C71" s="109">
        <f t="shared" si="5"/>
        <v>0</v>
      </c>
      <c r="D71" s="120"/>
      <c r="E71" s="121"/>
      <c r="F71" s="122"/>
      <c r="G71" s="113">
        <f t="shared" si="1"/>
        <v>0</v>
      </c>
      <c r="H71" s="109">
        <f t="shared" si="2"/>
        <v>0</v>
      </c>
      <c r="I71" s="123"/>
      <c r="J71" s="124"/>
      <c r="K71" s="125"/>
      <c r="L71" s="113">
        <f t="shared" si="3"/>
        <v>0</v>
      </c>
      <c r="M71" s="109">
        <f t="shared" si="4"/>
        <v>0</v>
      </c>
    </row>
    <row r="72" spans="1:13" ht="33">
      <c r="A72" s="118"/>
      <c r="B72" s="126" t="s">
        <v>64</v>
      </c>
      <c r="C72" s="109">
        <f t="shared" si="5"/>
        <v>0</v>
      </c>
      <c r="D72" s="120"/>
      <c r="E72" s="121"/>
      <c r="F72" s="122"/>
      <c r="G72" s="113">
        <f t="shared" si="1"/>
        <v>0</v>
      </c>
      <c r="H72" s="109">
        <f t="shared" si="2"/>
        <v>0</v>
      </c>
      <c r="I72" s="123"/>
      <c r="J72" s="124"/>
      <c r="K72" s="125"/>
      <c r="L72" s="113">
        <f t="shared" si="3"/>
        <v>0</v>
      </c>
      <c r="M72" s="109">
        <f t="shared" si="4"/>
        <v>0</v>
      </c>
    </row>
    <row r="73" spans="1:13">
      <c r="A73" s="118"/>
      <c r="B73" s="119" t="s">
        <v>41</v>
      </c>
      <c r="C73" s="109">
        <f t="shared" si="5"/>
        <v>1</v>
      </c>
      <c r="D73" s="120"/>
      <c r="E73" s="121"/>
      <c r="F73" s="122"/>
      <c r="G73" s="113">
        <f t="shared" si="1"/>
        <v>0</v>
      </c>
      <c r="H73" s="109">
        <f t="shared" si="2"/>
        <v>0</v>
      </c>
      <c r="I73" s="123">
        <v>1</v>
      </c>
      <c r="J73" s="124">
        <v>2</v>
      </c>
      <c r="K73" s="125">
        <v>25</v>
      </c>
      <c r="L73" s="113">
        <f t="shared" si="3"/>
        <v>1</v>
      </c>
      <c r="M73" s="109">
        <f t="shared" si="4"/>
        <v>2</v>
      </c>
    </row>
    <row r="74" spans="1:13">
      <c r="A74" s="118"/>
      <c r="B74" s="119" t="s">
        <v>42</v>
      </c>
      <c r="C74" s="109">
        <f t="shared" si="5"/>
        <v>1</v>
      </c>
      <c r="D74" s="120"/>
      <c r="E74" s="121"/>
      <c r="F74" s="122"/>
      <c r="G74" s="113">
        <f t="shared" si="1"/>
        <v>0</v>
      </c>
      <c r="H74" s="109">
        <f t="shared" si="2"/>
        <v>0</v>
      </c>
      <c r="I74" s="123">
        <v>1</v>
      </c>
      <c r="J74" s="124">
        <v>2</v>
      </c>
      <c r="K74" s="125">
        <v>25</v>
      </c>
      <c r="L74" s="113">
        <f t="shared" si="3"/>
        <v>1</v>
      </c>
      <c r="M74" s="109">
        <f t="shared" si="4"/>
        <v>2</v>
      </c>
    </row>
    <row r="75" spans="1:13">
      <c r="A75" s="118"/>
      <c r="B75" s="119" t="s">
        <v>65</v>
      </c>
      <c r="C75" s="109">
        <f t="shared" si="5"/>
        <v>3</v>
      </c>
      <c r="D75" s="120">
        <v>3</v>
      </c>
      <c r="E75" s="121">
        <v>1</v>
      </c>
      <c r="F75" s="112">
        <v>50</v>
      </c>
      <c r="G75" s="113">
        <f t="shared" si="1"/>
        <v>1</v>
      </c>
      <c r="H75" s="109">
        <f t="shared" si="2"/>
        <v>3</v>
      </c>
      <c r="I75" s="123"/>
      <c r="J75" s="124"/>
      <c r="K75" s="125"/>
      <c r="L75" s="113">
        <f t="shared" si="3"/>
        <v>0</v>
      </c>
      <c r="M75" s="109">
        <f t="shared" si="4"/>
        <v>0</v>
      </c>
    </row>
    <row r="76" spans="1:13">
      <c r="A76" s="118"/>
      <c r="B76" s="119" t="s">
        <v>66</v>
      </c>
      <c r="C76" s="109">
        <f t="shared" si="5"/>
        <v>3</v>
      </c>
      <c r="D76" s="120">
        <v>3</v>
      </c>
      <c r="E76" s="121">
        <v>1</v>
      </c>
      <c r="F76" s="112">
        <v>50</v>
      </c>
      <c r="G76" s="113">
        <f t="shared" si="1"/>
        <v>1</v>
      </c>
      <c r="H76" s="109">
        <f t="shared" si="2"/>
        <v>3</v>
      </c>
      <c r="I76" s="123"/>
      <c r="J76" s="124"/>
      <c r="K76" s="125"/>
      <c r="L76" s="113">
        <f t="shared" si="3"/>
        <v>0</v>
      </c>
      <c r="M76" s="109">
        <f t="shared" si="4"/>
        <v>0</v>
      </c>
    </row>
    <row r="77" spans="1:13">
      <c r="A77" s="118"/>
      <c r="B77" s="119" t="s">
        <v>67</v>
      </c>
      <c r="C77" s="109">
        <f t="shared" ref="C77:C108" si="6">D77+I77</f>
        <v>2</v>
      </c>
      <c r="D77" s="120">
        <v>2</v>
      </c>
      <c r="E77" s="121">
        <v>1</v>
      </c>
      <c r="F77" s="112">
        <v>50</v>
      </c>
      <c r="G77" s="113">
        <f t="shared" si="1"/>
        <v>1</v>
      </c>
      <c r="H77" s="109">
        <f t="shared" si="2"/>
        <v>2</v>
      </c>
      <c r="I77" s="123"/>
      <c r="J77" s="124"/>
      <c r="K77" s="125"/>
      <c r="L77" s="113">
        <f t="shared" si="3"/>
        <v>0</v>
      </c>
      <c r="M77" s="109">
        <f t="shared" si="4"/>
        <v>0</v>
      </c>
    </row>
    <row r="78" spans="1:13">
      <c r="A78" s="118"/>
      <c r="B78" s="119" t="s">
        <v>68</v>
      </c>
      <c r="C78" s="109">
        <f t="shared" si="6"/>
        <v>3</v>
      </c>
      <c r="D78" s="120">
        <v>3</v>
      </c>
      <c r="E78" s="121">
        <v>1</v>
      </c>
      <c r="F78" s="112">
        <v>50</v>
      </c>
      <c r="G78" s="113">
        <f t="shared" ref="G78:G141" si="7">IF(AND(F78&gt;0, F78&lt;60),1,IF(AND(F78&gt;59, F78&lt;100),1.3,IF(AND(F78&gt;99, F78&lt;140),1.7,IF(AND(F78&gt;139, F78&lt;180),2,IF(AND(F78&gt;179, F78&lt;201),2.3,0)))))</f>
        <v>1</v>
      </c>
      <c r="H78" s="109">
        <f t="shared" ref="H78:H141" si="8">D78*E78*G78</f>
        <v>3</v>
      </c>
      <c r="I78" s="123"/>
      <c r="J78" s="124"/>
      <c r="K78" s="125"/>
      <c r="L78" s="113">
        <f t="shared" ref="L78:L141" si="9">IF(AND(K78&gt;0, K78&lt;10),0.2,IF(AND(K78&gt;9, K78&lt;20),0.6,IF(AND(K78&gt;19, K78&lt;38),1,IF(AND(K78&gt;37, K78&lt;63),2,IF(AND(K78&gt;62, K78&lt;76),3,0)))))</f>
        <v>0</v>
      </c>
      <c r="M78" s="109">
        <f t="shared" ref="M78:M141" si="10">I78*J78*L78</f>
        <v>0</v>
      </c>
    </row>
    <row r="79" spans="1:13">
      <c r="A79" s="118"/>
      <c r="B79" s="119" t="s">
        <v>69</v>
      </c>
      <c r="C79" s="109">
        <f t="shared" si="6"/>
        <v>3</v>
      </c>
      <c r="D79" s="120">
        <v>3</v>
      </c>
      <c r="E79" s="121">
        <v>1</v>
      </c>
      <c r="F79" s="112">
        <v>50</v>
      </c>
      <c r="G79" s="113">
        <f t="shared" si="7"/>
        <v>1</v>
      </c>
      <c r="H79" s="109">
        <f t="shared" si="8"/>
        <v>3</v>
      </c>
      <c r="I79" s="123"/>
      <c r="J79" s="124"/>
      <c r="K79" s="125"/>
      <c r="L79" s="113">
        <f t="shared" si="9"/>
        <v>0</v>
      </c>
      <c r="M79" s="109">
        <f t="shared" si="10"/>
        <v>0</v>
      </c>
    </row>
    <row r="80" spans="1:13">
      <c r="A80" s="118"/>
      <c r="B80" s="119" t="s">
        <v>59</v>
      </c>
      <c r="C80" s="109">
        <f t="shared" si="6"/>
        <v>3</v>
      </c>
      <c r="D80" s="120">
        <v>3</v>
      </c>
      <c r="E80" s="121">
        <v>1</v>
      </c>
      <c r="F80" s="112">
        <v>50</v>
      </c>
      <c r="G80" s="113">
        <f t="shared" si="7"/>
        <v>1</v>
      </c>
      <c r="H80" s="109">
        <f t="shared" si="8"/>
        <v>3</v>
      </c>
      <c r="I80" s="123"/>
      <c r="J80" s="124"/>
      <c r="K80" s="125"/>
      <c r="L80" s="113">
        <f t="shared" si="9"/>
        <v>0</v>
      </c>
      <c r="M80" s="109">
        <f t="shared" si="10"/>
        <v>0</v>
      </c>
    </row>
    <row r="81" spans="1:13">
      <c r="A81" s="118"/>
      <c r="B81" s="119"/>
      <c r="C81" s="109">
        <f t="shared" si="6"/>
        <v>0</v>
      </c>
      <c r="D81" s="120"/>
      <c r="E81" s="121"/>
      <c r="F81" s="122"/>
      <c r="G81" s="113">
        <f t="shared" si="7"/>
        <v>0</v>
      </c>
      <c r="H81" s="109">
        <f t="shared" si="8"/>
        <v>0</v>
      </c>
      <c r="I81" s="123"/>
      <c r="J81" s="124"/>
      <c r="K81" s="125"/>
      <c r="L81" s="113">
        <f t="shared" si="9"/>
        <v>0</v>
      </c>
      <c r="M81" s="109">
        <f t="shared" si="10"/>
        <v>0</v>
      </c>
    </row>
    <row r="82" spans="1:13" ht="33">
      <c r="A82" s="118"/>
      <c r="B82" s="126" t="s">
        <v>70</v>
      </c>
      <c r="C82" s="109">
        <f t="shared" si="6"/>
        <v>0</v>
      </c>
      <c r="D82" s="120"/>
      <c r="E82" s="121"/>
      <c r="F82" s="122"/>
      <c r="G82" s="113">
        <f t="shared" si="7"/>
        <v>0</v>
      </c>
      <c r="H82" s="109">
        <f t="shared" si="8"/>
        <v>0</v>
      </c>
      <c r="I82" s="123"/>
      <c r="J82" s="124"/>
      <c r="K82" s="125"/>
      <c r="L82" s="113">
        <f t="shared" si="9"/>
        <v>0</v>
      </c>
      <c r="M82" s="109">
        <f t="shared" si="10"/>
        <v>0</v>
      </c>
    </row>
    <row r="83" spans="1:13">
      <c r="A83" s="118"/>
      <c r="B83" s="119" t="s">
        <v>41</v>
      </c>
      <c r="C83" s="109">
        <f t="shared" si="6"/>
        <v>1</v>
      </c>
      <c r="D83" s="120"/>
      <c r="E83" s="121"/>
      <c r="F83" s="122"/>
      <c r="G83" s="113">
        <f t="shared" si="7"/>
        <v>0</v>
      </c>
      <c r="H83" s="109">
        <f t="shared" si="8"/>
        <v>0</v>
      </c>
      <c r="I83" s="123">
        <v>1</v>
      </c>
      <c r="J83" s="124">
        <v>2</v>
      </c>
      <c r="K83" s="125">
        <v>25</v>
      </c>
      <c r="L83" s="113">
        <f t="shared" si="9"/>
        <v>1</v>
      </c>
      <c r="M83" s="109">
        <f t="shared" si="10"/>
        <v>2</v>
      </c>
    </row>
    <row r="84" spans="1:13">
      <c r="A84" s="118"/>
      <c r="B84" s="119" t="s">
        <v>42</v>
      </c>
      <c r="C84" s="109">
        <f t="shared" si="6"/>
        <v>1</v>
      </c>
      <c r="D84" s="120"/>
      <c r="E84" s="121"/>
      <c r="F84" s="122"/>
      <c r="G84" s="113">
        <f t="shared" si="7"/>
        <v>0</v>
      </c>
      <c r="H84" s="109">
        <f t="shared" si="8"/>
        <v>0</v>
      </c>
      <c r="I84" s="123">
        <v>1</v>
      </c>
      <c r="J84" s="124">
        <v>2</v>
      </c>
      <c r="K84" s="125">
        <v>25</v>
      </c>
      <c r="L84" s="113">
        <f t="shared" si="9"/>
        <v>1</v>
      </c>
      <c r="M84" s="109">
        <f t="shared" si="10"/>
        <v>2</v>
      </c>
    </row>
    <row r="85" spans="1:13">
      <c r="A85" s="118"/>
      <c r="B85" s="119" t="s">
        <v>71</v>
      </c>
      <c r="C85" s="109">
        <f t="shared" si="6"/>
        <v>2</v>
      </c>
      <c r="D85" s="120">
        <v>2</v>
      </c>
      <c r="E85" s="121">
        <v>1</v>
      </c>
      <c r="F85" s="112">
        <v>50</v>
      </c>
      <c r="G85" s="113">
        <f t="shared" si="7"/>
        <v>1</v>
      </c>
      <c r="H85" s="109">
        <f t="shared" si="8"/>
        <v>2</v>
      </c>
      <c r="I85" s="123"/>
      <c r="J85" s="124"/>
      <c r="K85" s="125"/>
      <c r="L85" s="113">
        <f t="shared" si="9"/>
        <v>0</v>
      </c>
      <c r="M85" s="109">
        <f t="shared" si="10"/>
        <v>0</v>
      </c>
    </row>
    <row r="86" spans="1:13" ht="33">
      <c r="A86" s="118"/>
      <c r="B86" s="119" t="s">
        <v>72</v>
      </c>
      <c r="C86" s="109">
        <f t="shared" si="6"/>
        <v>3</v>
      </c>
      <c r="D86" s="120">
        <v>3</v>
      </c>
      <c r="E86" s="121">
        <v>1</v>
      </c>
      <c r="F86" s="112">
        <v>50</v>
      </c>
      <c r="G86" s="113">
        <f t="shared" si="7"/>
        <v>1</v>
      </c>
      <c r="H86" s="109">
        <f t="shared" si="8"/>
        <v>3</v>
      </c>
      <c r="I86" s="123"/>
      <c r="J86" s="124"/>
      <c r="K86" s="125"/>
      <c r="L86" s="113">
        <f t="shared" si="9"/>
        <v>0</v>
      </c>
      <c r="M86" s="109">
        <f t="shared" si="10"/>
        <v>0</v>
      </c>
    </row>
    <row r="87" spans="1:13">
      <c r="A87" s="118"/>
      <c r="B87" s="119" t="s">
        <v>73</v>
      </c>
      <c r="C87" s="109">
        <f t="shared" si="6"/>
        <v>2</v>
      </c>
      <c r="D87" s="120">
        <v>2</v>
      </c>
      <c r="E87" s="121">
        <v>1</v>
      </c>
      <c r="F87" s="112">
        <v>50</v>
      </c>
      <c r="G87" s="113">
        <f t="shared" si="7"/>
        <v>1</v>
      </c>
      <c r="H87" s="109">
        <f t="shared" si="8"/>
        <v>2</v>
      </c>
      <c r="I87" s="123"/>
      <c r="J87" s="124"/>
      <c r="K87" s="125"/>
      <c r="L87" s="113">
        <f t="shared" si="9"/>
        <v>0</v>
      </c>
      <c r="M87" s="109">
        <f t="shared" si="10"/>
        <v>0</v>
      </c>
    </row>
    <row r="88" spans="1:13">
      <c r="A88" s="118"/>
      <c r="B88" s="119" t="s">
        <v>51</v>
      </c>
      <c r="C88" s="109">
        <f t="shared" si="6"/>
        <v>3</v>
      </c>
      <c r="D88" s="120">
        <v>3</v>
      </c>
      <c r="E88" s="121">
        <v>1</v>
      </c>
      <c r="F88" s="112">
        <v>50</v>
      </c>
      <c r="G88" s="113">
        <f t="shared" si="7"/>
        <v>1</v>
      </c>
      <c r="H88" s="109">
        <f t="shared" si="8"/>
        <v>3</v>
      </c>
      <c r="I88" s="123"/>
      <c r="J88" s="124"/>
      <c r="K88" s="125"/>
      <c r="L88" s="113">
        <f t="shared" si="9"/>
        <v>0</v>
      </c>
      <c r="M88" s="109">
        <f t="shared" si="10"/>
        <v>0</v>
      </c>
    </row>
    <row r="89" spans="1:13">
      <c r="A89" s="118"/>
      <c r="B89" s="119" t="s">
        <v>77</v>
      </c>
      <c r="C89" s="109">
        <f t="shared" si="6"/>
        <v>2</v>
      </c>
      <c r="D89" s="120">
        <v>2</v>
      </c>
      <c r="E89" s="121">
        <v>1</v>
      </c>
      <c r="F89" s="112">
        <v>50</v>
      </c>
      <c r="G89" s="113">
        <f t="shared" si="7"/>
        <v>1</v>
      </c>
      <c r="H89" s="109">
        <f t="shared" si="8"/>
        <v>2</v>
      </c>
      <c r="I89" s="123"/>
      <c r="J89" s="124"/>
      <c r="K89" s="125"/>
      <c r="L89" s="113">
        <f t="shared" si="9"/>
        <v>0</v>
      </c>
      <c r="M89" s="109">
        <f t="shared" si="10"/>
        <v>0</v>
      </c>
    </row>
    <row r="90" spans="1:13">
      <c r="A90" s="118"/>
      <c r="B90" s="119" t="s">
        <v>74</v>
      </c>
      <c r="C90" s="109">
        <f t="shared" si="6"/>
        <v>2</v>
      </c>
      <c r="D90" s="120">
        <v>2</v>
      </c>
      <c r="E90" s="121">
        <v>1</v>
      </c>
      <c r="F90" s="112">
        <v>50</v>
      </c>
      <c r="G90" s="113">
        <f t="shared" si="7"/>
        <v>1</v>
      </c>
      <c r="H90" s="109">
        <f t="shared" si="8"/>
        <v>2</v>
      </c>
      <c r="I90" s="123"/>
      <c r="J90" s="124"/>
      <c r="K90" s="125"/>
      <c r="L90" s="113">
        <f t="shared" si="9"/>
        <v>0</v>
      </c>
      <c r="M90" s="109">
        <f t="shared" si="10"/>
        <v>0</v>
      </c>
    </row>
    <row r="91" spans="1:13">
      <c r="A91" s="118"/>
      <c r="B91" s="119" t="s">
        <v>75</v>
      </c>
      <c r="C91" s="109">
        <f t="shared" si="6"/>
        <v>2</v>
      </c>
      <c r="D91" s="120">
        <v>2</v>
      </c>
      <c r="E91" s="121">
        <v>1</v>
      </c>
      <c r="F91" s="112">
        <v>50</v>
      </c>
      <c r="G91" s="113">
        <f t="shared" si="7"/>
        <v>1</v>
      </c>
      <c r="H91" s="109">
        <f t="shared" si="8"/>
        <v>2</v>
      </c>
      <c r="I91" s="123"/>
      <c r="J91" s="124"/>
      <c r="K91" s="125"/>
      <c r="L91" s="113">
        <f t="shared" si="9"/>
        <v>0</v>
      </c>
      <c r="M91" s="109">
        <f t="shared" si="10"/>
        <v>0</v>
      </c>
    </row>
    <row r="92" spans="1:13">
      <c r="A92" s="118"/>
      <c r="B92" s="119" t="s">
        <v>76</v>
      </c>
      <c r="C92" s="109">
        <f t="shared" si="6"/>
        <v>2</v>
      </c>
      <c r="D92" s="120">
        <v>2</v>
      </c>
      <c r="E92" s="121">
        <v>1</v>
      </c>
      <c r="F92" s="112">
        <v>50</v>
      </c>
      <c r="G92" s="113">
        <f t="shared" si="7"/>
        <v>1</v>
      </c>
      <c r="H92" s="109">
        <f t="shared" si="8"/>
        <v>2</v>
      </c>
      <c r="I92" s="123"/>
      <c r="J92" s="124"/>
      <c r="K92" s="125"/>
      <c r="L92" s="113">
        <f t="shared" si="9"/>
        <v>0</v>
      </c>
      <c r="M92" s="109">
        <f t="shared" si="10"/>
        <v>0</v>
      </c>
    </row>
    <row r="93" spans="1:13">
      <c r="A93" s="118"/>
      <c r="B93" s="119"/>
      <c r="C93" s="109">
        <f t="shared" si="6"/>
        <v>0</v>
      </c>
      <c r="D93" s="120"/>
      <c r="E93" s="121"/>
      <c r="F93" s="122"/>
      <c r="G93" s="113">
        <f t="shared" si="7"/>
        <v>0</v>
      </c>
      <c r="H93" s="109">
        <f t="shared" si="8"/>
        <v>0</v>
      </c>
      <c r="I93" s="123"/>
      <c r="J93" s="124"/>
      <c r="K93" s="125"/>
      <c r="L93" s="113">
        <f t="shared" si="9"/>
        <v>0</v>
      </c>
      <c r="M93" s="109">
        <f t="shared" si="10"/>
        <v>0</v>
      </c>
    </row>
    <row r="94" spans="1:13" ht="33">
      <c r="A94" s="107" t="s">
        <v>78</v>
      </c>
      <c r="B94" s="126" t="s">
        <v>40</v>
      </c>
      <c r="C94" s="109">
        <f t="shared" si="6"/>
        <v>0</v>
      </c>
      <c r="D94" s="120"/>
      <c r="E94" s="121"/>
      <c r="F94" s="122"/>
      <c r="G94" s="113">
        <f t="shared" si="7"/>
        <v>0</v>
      </c>
      <c r="H94" s="109">
        <f t="shared" si="8"/>
        <v>0</v>
      </c>
      <c r="I94" s="123"/>
      <c r="J94" s="124"/>
      <c r="K94" s="125"/>
      <c r="L94" s="113">
        <f t="shared" si="9"/>
        <v>0</v>
      </c>
      <c r="M94" s="109">
        <f t="shared" si="10"/>
        <v>0</v>
      </c>
    </row>
    <row r="95" spans="1:13">
      <c r="A95" s="118"/>
      <c r="B95" s="119" t="s">
        <v>79</v>
      </c>
      <c r="C95" s="109">
        <f t="shared" si="6"/>
        <v>2</v>
      </c>
      <c r="D95" s="120">
        <v>2</v>
      </c>
      <c r="E95" s="121">
        <v>1</v>
      </c>
      <c r="F95" s="112">
        <v>50</v>
      </c>
      <c r="G95" s="113">
        <f t="shared" si="7"/>
        <v>1</v>
      </c>
      <c r="H95" s="109">
        <f t="shared" si="8"/>
        <v>2</v>
      </c>
      <c r="I95" s="123"/>
      <c r="J95" s="124"/>
      <c r="K95" s="125"/>
      <c r="L95" s="113">
        <f t="shared" si="9"/>
        <v>0</v>
      </c>
      <c r="M95" s="109">
        <f t="shared" si="10"/>
        <v>0</v>
      </c>
    </row>
    <row r="96" spans="1:13">
      <c r="A96" s="118"/>
      <c r="B96" s="119" t="s">
        <v>80</v>
      </c>
      <c r="C96" s="109">
        <f t="shared" si="6"/>
        <v>2</v>
      </c>
      <c r="D96" s="120">
        <v>2</v>
      </c>
      <c r="E96" s="121">
        <v>1</v>
      </c>
      <c r="F96" s="112">
        <v>50</v>
      </c>
      <c r="G96" s="113">
        <f t="shared" si="7"/>
        <v>1</v>
      </c>
      <c r="H96" s="109">
        <f t="shared" si="8"/>
        <v>2</v>
      </c>
      <c r="I96" s="123"/>
      <c r="J96" s="124"/>
      <c r="K96" s="125"/>
      <c r="L96" s="113">
        <f t="shared" si="9"/>
        <v>0</v>
      </c>
      <c r="M96" s="109">
        <f t="shared" si="10"/>
        <v>0</v>
      </c>
    </row>
    <row r="97" spans="1:13">
      <c r="A97" s="118"/>
      <c r="B97" s="119" t="s">
        <v>81</v>
      </c>
      <c r="C97" s="109">
        <f t="shared" si="6"/>
        <v>2</v>
      </c>
      <c r="D97" s="120">
        <v>2</v>
      </c>
      <c r="E97" s="121">
        <v>1</v>
      </c>
      <c r="F97" s="112">
        <v>50</v>
      </c>
      <c r="G97" s="113">
        <f t="shared" si="7"/>
        <v>1</v>
      </c>
      <c r="H97" s="109">
        <f t="shared" si="8"/>
        <v>2</v>
      </c>
      <c r="I97" s="123"/>
      <c r="J97" s="124"/>
      <c r="K97" s="125"/>
      <c r="L97" s="113">
        <f t="shared" si="9"/>
        <v>0</v>
      </c>
      <c r="M97" s="109">
        <f t="shared" si="10"/>
        <v>0</v>
      </c>
    </row>
    <row r="98" spans="1:13">
      <c r="A98" s="118"/>
      <c r="B98" s="119" t="s">
        <v>82</v>
      </c>
      <c r="C98" s="109">
        <f t="shared" si="6"/>
        <v>3</v>
      </c>
      <c r="D98" s="120">
        <v>2</v>
      </c>
      <c r="E98" s="121">
        <v>1</v>
      </c>
      <c r="F98" s="112">
        <v>50</v>
      </c>
      <c r="G98" s="113">
        <f t="shared" si="7"/>
        <v>1</v>
      </c>
      <c r="H98" s="109">
        <f t="shared" si="8"/>
        <v>2</v>
      </c>
      <c r="I98" s="123">
        <v>1</v>
      </c>
      <c r="J98" s="124">
        <v>2</v>
      </c>
      <c r="K98" s="125">
        <v>25</v>
      </c>
      <c r="L98" s="113">
        <f t="shared" si="9"/>
        <v>1</v>
      </c>
      <c r="M98" s="109">
        <f t="shared" si="10"/>
        <v>2</v>
      </c>
    </row>
    <row r="99" spans="1:13">
      <c r="A99" s="118"/>
      <c r="B99" s="119" t="s">
        <v>83</v>
      </c>
      <c r="C99" s="109">
        <f t="shared" si="6"/>
        <v>2</v>
      </c>
      <c r="D99" s="120">
        <v>2</v>
      </c>
      <c r="E99" s="121">
        <v>1</v>
      </c>
      <c r="F99" s="112">
        <v>50</v>
      </c>
      <c r="G99" s="113">
        <f t="shared" si="7"/>
        <v>1</v>
      </c>
      <c r="H99" s="109">
        <f t="shared" si="8"/>
        <v>2</v>
      </c>
      <c r="I99" s="123"/>
      <c r="J99" s="124"/>
      <c r="K99" s="125"/>
      <c r="L99" s="113">
        <f t="shared" si="9"/>
        <v>0</v>
      </c>
      <c r="M99" s="109">
        <f t="shared" si="10"/>
        <v>0</v>
      </c>
    </row>
    <row r="100" spans="1:13">
      <c r="A100" s="118"/>
      <c r="B100" s="119" t="s">
        <v>84</v>
      </c>
      <c r="C100" s="109">
        <f t="shared" si="6"/>
        <v>1</v>
      </c>
      <c r="D100" s="120"/>
      <c r="E100" s="121"/>
      <c r="F100" s="122"/>
      <c r="G100" s="113">
        <f t="shared" si="7"/>
        <v>0</v>
      </c>
      <c r="H100" s="109">
        <f t="shared" si="8"/>
        <v>0</v>
      </c>
      <c r="I100" s="123">
        <v>1</v>
      </c>
      <c r="J100" s="124">
        <v>2</v>
      </c>
      <c r="K100" s="125">
        <v>25</v>
      </c>
      <c r="L100" s="113">
        <f t="shared" si="9"/>
        <v>1</v>
      </c>
      <c r="M100" s="109">
        <f t="shared" si="10"/>
        <v>2</v>
      </c>
    </row>
    <row r="101" spans="1:13">
      <c r="A101" s="118"/>
      <c r="B101" s="119" t="s">
        <v>85</v>
      </c>
      <c r="C101" s="109">
        <f t="shared" si="6"/>
        <v>2</v>
      </c>
      <c r="D101" s="120">
        <v>2</v>
      </c>
      <c r="E101" s="121">
        <v>1</v>
      </c>
      <c r="F101" s="112">
        <v>50</v>
      </c>
      <c r="G101" s="113">
        <f t="shared" si="7"/>
        <v>1</v>
      </c>
      <c r="H101" s="109">
        <f t="shared" si="8"/>
        <v>2</v>
      </c>
      <c r="I101" s="123"/>
      <c r="J101" s="124"/>
      <c r="K101" s="125"/>
      <c r="L101" s="113">
        <f t="shared" si="9"/>
        <v>0</v>
      </c>
      <c r="M101" s="109">
        <f t="shared" si="10"/>
        <v>0</v>
      </c>
    </row>
    <row r="102" spans="1:13" ht="33">
      <c r="A102" s="118"/>
      <c r="B102" s="119" t="s">
        <v>86</v>
      </c>
      <c r="C102" s="109">
        <f t="shared" si="6"/>
        <v>2</v>
      </c>
      <c r="D102" s="120">
        <v>2</v>
      </c>
      <c r="E102" s="121">
        <v>1</v>
      </c>
      <c r="F102" s="112">
        <v>50</v>
      </c>
      <c r="G102" s="113">
        <f t="shared" si="7"/>
        <v>1</v>
      </c>
      <c r="H102" s="109">
        <f t="shared" si="8"/>
        <v>2</v>
      </c>
      <c r="I102" s="123"/>
      <c r="J102" s="124"/>
      <c r="K102" s="125"/>
      <c r="L102" s="113">
        <f t="shared" si="9"/>
        <v>0</v>
      </c>
      <c r="M102" s="109">
        <f t="shared" si="10"/>
        <v>0</v>
      </c>
    </row>
    <row r="103" spans="1:13">
      <c r="A103" s="118"/>
      <c r="B103" s="119"/>
      <c r="C103" s="109">
        <f t="shared" si="6"/>
        <v>0</v>
      </c>
      <c r="D103" s="120"/>
      <c r="E103" s="121"/>
      <c r="F103" s="122"/>
      <c r="G103" s="113">
        <f t="shared" si="7"/>
        <v>0</v>
      </c>
      <c r="H103" s="109">
        <f t="shared" si="8"/>
        <v>0</v>
      </c>
      <c r="I103" s="123"/>
      <c r="J103" s="124"/>
      <c r="K103" s="125"/>
      <c r="L103" s="113">
        <f t="shared" si="9"/>
        <v>0</v>
      </c>
      <c r="M103" s="109">
        <f t="shared" si="10"/>
        <v>0</v>
      </c>
    </row>
    <row r="104" spans="1:13" ht="33">
      <c r="A104" s="118"/>
      <c r="B104" s="126" t="s">
        <v>50</v>
      </c>
      <c r="C104" s="109">
        <f t="shared" si="6"/>
        <v>0</v>
      </c>
      <c r="D104" s="120"/>
      <c r="E104" s="121"/>
      <c r="F104" s="122"/>
      <c r="G104" s="113">
        <f t="shared" si="7"/>
        <v>0</v>
      </c>
      <c r="H104" s="109">
        <f t="shared" si="8"/>
        <v>0</v>
      </c>
      <c r="I104" s="123"/>
      <c r="J104" s="124"/>
      <c r="K104" s="125"/>
      <c r="L104" s="113">
        <f t="shared" si="9"/>
        <v>0</v>
      </c>
      <c r="M104" s="109">
        <f t="shared" si="10"/>
        <v>0</v>
      </c>
    </row>
    <row r="105" spans="1:13">
      <c r="A105" s="118"/>
      <c r="B105" s="119" t="s">
        <v>79</v>
      </c>
      <c r="C105" s="109">
        <f t="shared" si="6"/>
        <v>2</v>
      </c>
      <c r="D105" s="120">
        <v>2</v>
      </c>
      <c r="E105" s="121">
        <v>1</v>
      </c>
      <c r="F105" s="112">
        <v>50</v>
      </c>
      <c r="G105" s="113">
        <f t="shared" si="7"/>
        <v>1</v>
      </c>
      <c r="H105" s="109">
        <f t="shared" si="8"/>
        <v>2</v>
      </c>
      <c r="I105" s="123"/>
      <c r="J105" s="124"/>
      <c r="K105" s="125"/>
      <c r="L105" s="113">
        <f t="shared" si="9"/>
        <v>0</v>
      </c>
      <c r="M105" s="109">
        <f t="shared" si="10"/>
        <v>0</v>
      </c>
    </row>
    <row r="106" spans="1:13">
      <c r="A106" s="118"/>
      <c r="B106" s="119" t="s">
        <v>87</v>
      </c>
      <c r="C106" s="109">
        <f t="shared" si="6"/>
        <v>3</v>
      </c>
      <c r="D106" s="120">
        <v>3</v>
      </c>
      <c r="E106" s="121">
        <v>1</v>
      </c>
      <c r="F106" s="112">
        <v>50</v>
      </c>
      <c r="G106" s="113">
        <f t="shared" si="7"/>
        <v>1</v>
      </c>
      <c r="H106" s="109">
        <f t="shared" si="8"/>
        <v>3</v>
      </c>
      <c r="I106" s="123"/>
      <c r="J106" s="124"/>
      <c r="K106" s="125"/>
      <c r="L106" s="113">
        <f t="shared" si="9"/>
        <v>0</v>
      </c>
      <c r="M106" s="109">
        <f t="shared" si="10"/>
        <v>0</v>
      </c>
    </row>
    <row r="107" spans="1:13">
      <c r="A107" s="118"/>
      <c r="B107" s="119" t="s">
        <v>88</v>
      </c>
      <c r="C107" s="109">
        <f t="shared" si="6"/>
        <v>3</v>
      </c>
      <c r="D107" s="120">
        <v>3</v>
      </c>
      <c r="E107" s="121">
        <v>1</v>
      </c>
      <c r="F107" s="112">
        <v>50</v>
      </c>
      <c r="G107" s="113">
        <f t="shared" si="7"/>
        <v>1</v>
      </c>
      <c r="H107" s="109">
        <f t="shared" si="8"/>
        <v>3</v>
      </c>
      <c r="I107" s="123"/>
      <c r="J107" s="124"/>
      <c r="K107" s="125"/>
      <c r="L107" s="113">
        <f t="shared" si="9"/>
        <v>0</v>
      </c>
      <c r="M107" s="109">
        <f t="shared" si="10"/>
        <v>0</v>
      </c>
    </row>
    <row r="108" spans="1:13">
      <c r="A108" s="118"/>
      <c r="B108" s="119" t="s">
        <v>89</v>
      </c>
      <c r="C108" s="109">
        <f t="shared" si="6"/>
        <v>3</v>
      </c>
      <c r="D108" s="120">
        <v>3</v>
      </c>
      <c r="E108" s="121">
        <v>1</v>
      </c>
      <c r="F108" s="112">
        <v>50</v>
      </c>
      <c r="G108" s="113">
        <f t="shared" si="7"/>
        <v>1</v>
      </c>
      <c r="H108" s="109">
        <f t="shared" si="8"/>
        <v>3</v>
      </c>
      <c r="I108" s="123"/>
      <c r="J108" s="124"/>
      <c r="K108" s="125"/>
      <c r="L108" s="113">
        <f t="shared" si="9"/>
        <v>0</v>
      </c>
      <c r="M108" s="109">
        <f t="shared" si="10"/>
        <v>0</v>
      </c>
    </row>
    <row r="109" spans="1:13">
      <c r="A109" s="118"/>
      <c r="B109" s="119" t="s">
        <v>90</v>
      </c>
      <c r="C109" s="109">
        <f t="shared" ref="C109:C140" si="11">D109+I109</f>
        <v>3</v>
      </c>
      <c r="D109" s="120">
        <v>3</v>
      </c>
      <c r="E109" s="121">
        <v>1</v>
      </c>
      <c r="F109" s="112">
        <v>50</v>
      </c>
      <c r="G109" s="113">
        <f t="shared" si="7"/>
        <v>1</v>
      </c>
      <c r="H109" s="109">
        <f t="shared" si="8"/>
        <v>3</v>
      </c>
      <c r="I109" s="123"/>
      <c r="J109" s="124"/>
      <c r="K109" s="125"/>
      <c r="L109" s="113">
        <f t="shared" si="9"/>
        <v>0</v>
      </c>
      <c r="M109" s="109">
        <f t="shared" si="10"/>
        <v>0</v>
      </c>
    </row>
    <row r="110" spans="1:13" ht="33">
      <c r="A110" s="118"/>
      <c r="B110" s="119" t="s">
        <v>91</v>
      </c>
      <c r="C110" s="109">
        <f t="shared" si="11"/>
        <v>2</v>
      </c>
      <c r="D110" s="120">
        <v>2</v>
      </c>
      <c r="E110" s="121">
        <v>1</v>
      </c>
      <c r="F110" s="112">
        <v>50</v>
      </c>
      <c r="G110" s="113">
        <f t="shared" si="7"/>
        <v>1</v>
      </c>
      <c r="H110" s="109">
        <f t="shared" si="8"/>
        <v>2</v>
      </c>
      <c r="I110" s="123"/>
      <c r="J110" s="124"/>
      <c r="K110" s="125"/>
      <c r="L110" s="113">
        <f t="shared" si="9"/>
        <v>0</v>
      </c>
      <c r="M110" s="109">
        <f t="shared" si="10"/>
        <v>0</v>
      </c>
    </row>
    <row r="111" spans="1:13">
      <c r="A111" s="118"/>
      <c r="B111" s="119" t="s">
        <v>92</v>
      </c>
      <c r="C111" s="109">
        <f t="shared" si="11"/>
        <v>3</v>
      </c>
      <c r="D111" s="120">
        <v>3</v>
      </c>
      <c r="E111" s="121">
        <v>1</v>
      </c>
      <c r="F111" s="112">
        <v>50</v>
      </c>
      <c r="G111" s="113">
        <f t="shared" si="7"/>
        <v>1</v>
      </c>
      <c r="H111" s="109">
        <f t="shared" si="8"/>
        <v>3</v>
      </c>
      <c r="I111" s="123"/>
      <c r="J111" s="124"/>
      <c r="K111" s="125"/>
      <c r="L111" s="113">
        <f t="shared" si="9"/>
        <v>0</v>
      </c>
      <c r="M111" s="109">
        <f t="shared" si="10"/>
        <v>0</v>
      </c>
    </row>
    <row r="112" spans="1:13">
      <c r="A112" s="118"/>
      <c r="B112" s="119" t="s">
        <v>93</v>
      </c>
      <c r="C112" s="109">
        <f t="shared" si="11"/>
        <v>1</v>
      </c>
      <c r="D112" s="120"/>
      <c r="E112" s="121"/>
      <c r="F112" s="122"/>
      <c r="G112" s="113">
        <f t="shared" si="7"/>
        <v>0</v>
      </c>
      <c r="H112" s="109">
        <f t="shared" si="8"/>
        <v>0</v>
      </c>
      <c r="I112" s="123">
        <v>1</v>
      </c>
      <c r="J112" s="124">
        <v>2</v>
      </c>
      <c r="K112" s="125">
        <v>25</v>
      </c>
      <c r="L112" s="113">
        <f t="shared" si="9"/>
        <v>1</v>
      </c>
      <c r="M112" s="109">
        <f t="shared" si="10"/>
        <v>2</v>
      </c>
    </row>
    <row r="113" spans="1:13">
      <c r="A113" s="118"/>
      <c r="B113" s="119"/>
      <c r="C113" s="109">
        <f t="shared" si="11"/>
        <v>0</v>
      </c>
      <c r="D113" s="120"/>
      <c r="E113" s="121"/>
      <c r="F113" s="122"/>
      <c r="G113" s="113">
        <f t="shared" si="7"/>
        <v>0</v>
      </c>
      <c r="H113" s="109">
        <f t="shared" si="8"/>
        <v>0</v>
      </c>
      <c r="I113" s="123"/>
      <c r="J113" s="124"/>
      <c r="K113" s="125"/>
      <c r="L113" s="113">
        <f t="shared" si="9"/>
        <v>0</v>
      </c>
      <c r="M113" s="109">
        <f t="shared" si="10"/>
        <v>0</v>
      </c>
    </row>
    <row r="114" spans="1:13">
      <c r="A114" s="118"/>
      <c r="B114" s="126" t="s">
        <v>57</v>
      </c>
      <c r="C114" s="109">
        <f t="shared" si="11"/>
        <v>0</v>
      </c>
      <c r="D114" s="120"/>
      <c r="E114" s="121"/>
      <c r="F114" s="122"/>
      <c r="G114" s="113">
        <f t="shared" si="7"/>
        <v>0</v>
      </c>
      <c r="H114" s="109">
        <f t="shared" si="8"/>
        <v>0</v>
      </c>
      <c r="I114" s="123"/>
      <c r="J114" s="124"/>
      <c r="K114" s="125"/>
      <c r="L114" s="113">
        <f t="shared" si="9"/>
        <v>0</v>
      </c>
      <c r="M114" s="109">
        <f t="shared" si="10"/>
        <v>0</v>
      </c>
    </row>
    <row r="115" spans="1:13">
      <c r="A115" s="118"/>
      <c r="B115" s="119" t="s">
        <v>79</v>
      </c>
      <c r="C115" s="109">
        <f t="shared" si="11"/>
        <v>2</v>
      </c>
      <c r="D115" s="120">
        <v>2</v>
      </c>
      <c r="E115" s="121">
        <v>1</v>
      </c>
      <c r="F115" s="112">
        <v>50</v>
      </c>
      <c r="G115" s="113">
        <f t="shared" si="7"/>
        <v>1</v>
      </c>
      <c r="H115" s="109">
        <f t="shared" si="8"/>
        <v>2</v>
      </c>
      <c r="I115" s="123"/>
      <c r="J115" s="124"/>
      <c r="K115" s="125"/>
      <c r="L115" s="113">
        <f t="shared" si="9"/>
        <v>0</v>
      </c>
      <c r="M115" s="109">
        <f t="shared" si="10"/>
        <v>0</v>
      </c>
    </row>
    <row r="116" spans="1:13" ht="33">
      <c r="A116" s="118"/>
      <c r="B116" s="119" t="s">
        <v>94</v>
      </c>
      <c r="C116" s="109">
        <f t="shared" si="11"/>
        <v>1</v>
      </c>
      <c r="D116" s="120"/>
      <c r="E116" s="121"/>
      <c r="F116" s="122"/>
      <c r="G116" s="113">
        <f t="shared" si="7"/>
        <v>0</v>
      </c>
      <c r="H116" s="109">
        <f t="shared" si="8"/>
        <v>0</v>
      </c>
      <c r="I116" s="123">
        <v>1</v>
      </c>
      <c r="J116" s="124">
        <v>2</v>
      </c>
      <c r="K116" s="125">
        <v>25</v>
      </c>
      <c r="L116" s="113">
        <f t="shared" si="9"/>
        <v>1</v>
      </c>
      <c r="M116" s="109">
        <f t="shared" si="10"/>
        <v>2</v>
      </c>
    </row>
    <row r="117" spans="1:13">
      <c r="A117" s="118"/>
      <c r="B117" s="119" t="s">
        <v>95</v>
      </c>
      <c r="C117" s="109">
        <f t="shared" si="11"/>
        <v>1</v>
      </c>
      <c r="D117" s="120"/>
      <c r="E117" s="121"/>
      <c r="F117" s="122"/>
      <c r="G117" s="113">
        <f t="shared" si="7"/>
        <v>0</v>
      </c>
      <c r="H117" s="109">
        <f t="shared" si="8"/>
        <v>0</v>
      </c>
      <c r="I117" s="123">
        <v>1</v>
      </c>
      <c r="J117" s="124">
        <v>2</v>
      </c>
      <c r="K117" s="125">
        <v>25</v>
      </c>
      <c r="L117" s="113">
        <f t="shared" si="9"/>
        <v>1</v>
      </c>
      <c r="M117" s="109">
        <f t="shared" si="10"/>
        <v>2</v>
      </c>
    </row>
    <row r="118" spans="1:13">
      <c r="A118" s="118"/>
      <c r="B118" s="119" t="s">
        <v>96</v>
      </c>
      <c r="C118" s="109">
        <f t="shared" si="11"/>
        <v>3</v>
      </c>
      <c r="D118" s="120">
        <v>3</v>
      </c>
      <c r="E118" s="121">
        <v>1</v>
      </c>
      <c r="F118" s="112">
        <v>50</v>
      </c>
      <c r="G118" s="113">
        <f t="shared" si="7"/>
        <v>1</v>
      </c>
      <c r="H118" s="109">
        <f t="shared" si="8"/>
        <v>3</v>
      </c>
      <c r="I118" s="123"/>
      <c r="J118" s="124"/>
      <c r="K118" s="125"/>
      <c r="L118" s="113">
        <f t="shared" si="9"/>
        <v>0</v>
      </c>
      <c r="M118" s="109">
        <f t="shared" si="10"/>
        <v>0</v>
      </c>
    </row>
    <row r="119" spans="1:13">
      <c r="A119" s="118"/>
      <c r="B119" s="119" t="s">
        <v>97</v>
      </c>
      <c r="C119" s="109">
        <f t="shared" si="11"/>
        <v>3</v>
      </c>
      <c r="D119" s="120">
        <v>3</v>
      </c>
      <c r="E119" s="121">
        <v>1</v>
      </c>
      <c r="F119" s="112">
        <v>50</v>
      </c>
      <c r="G119" s="113">
        <f t="shared" si="7"/>
        <v>1</v>
      </c>
      <c r="H119" s="109">
        <f t="shared" si="8"/>
        <v>3</v>
      </c>
      <c r="I119" s="123"/>
      <c r="J119" s="124"/>
      <c r="K119" s="125"/>
      <c r="L119" s="113">
        <f t="shared" si="9"/>
        <v>0</v>
      </c>
      <c r="M119" s="109">
        <f t="shared" si="10"/>
        <v>0</v>
      </c>
    </row>
    <row r="120" spans="1:13">
      <c r="A120" s="118"/>
      <c r="B120" s="119" t="s">
        <v>98</v>
      </c>
      <c r="C120" s="109">
        <f t="shared" si="11"/>
        <v>2</v>
      </c>
      <c r="D120" s="120">
        <v>2</v>
      </c>
      <c r="E120" s="121">
        <v>1</v>
      </c>
      <c r="F120" s="112">
        <v>50</v>
      </c>
      <c r="G120" s="113">
        <f t="shared" si="7"/>
        <v>1</v>
      </c>
      <c r="H120" s="109">
        <f t="shared" si="8"/>
        <v>2</v>
      </c>
      <c r="I120" s="123"/>
      <c r="J120" s="124"/>
      <c r="K120" s="125"/>
      <c r="L120" s="113">
        <f t="shared" si="9"/>
        <v>0</v>
      </c>
      <c r="M120" s="109">
        <f t="shared" si="10"/>
        <v>0</v>
      </c>
    </row>
    <row r="121" spans="1:13">
      <c r="A121" s="118"/>
      <c r="B121" s="119" t="s">
        <v>99</v>
      </c>
      <c r="C121" s="109">
        <f t="shared" si="11"/>
        <v>3</v>
      </c>
      <c r="D121" s="120">
        <v>3</v>
      </c>
      <c r="E121" s="121">
        <v>1</v>
      </c>
      <c r="F121" s="112">
        <v>50</v>
      </c>
      <c r="G121" s="113">
        <f t="shared" si="7"/>
        <v>1</v>
      </c>
      <c r="H121" s="109">
        <f t="shared" si="8"/>
        <v>3</v>
      </c>
      <c r="I121" s="123"/>
      <c r="J121" s="124"/>
      <c r="K121" s="125"/>
      <c r="L121" s="113">
        <f t="shared" si="9"/>
        <v>0</v>
      </c>
      <c r="M121" s="109">
        <f t="shared" si="10"/>
        <v>0</v>
      </c>
    </row>
    <row r="122" spans="1:13">
      <c r="A122" s="118"/>
      <c r="B122" s="119" t="s">
        <v>89</v>
      </c>
      <c r="C122" s="109">
        <f t="shared" si="11"/>
        <v>3</v>
      </c>
      <c r="D122" s="120">
        <v>3</v>
      </c>
      <c r="E122" s="121">
        <v>1</v>
      </c>
      <c r="F122" s="112">
        <v>50</v>
      </c>
      <c r="G122" s="113">
        <f t="shared" si="7"/>
        <v>1</v>
      </c>
      <c r="H122" s="109">
        <f t="shared" si="8"/>
        <v>3</v>
      </c>
      <c r="I122" s="123"/>
      <c r="J122" s="124"/>
      <c r="K122" s="125"/>
      <c r="L122" s="113">
        <f t="shared" si="9"/>
        <v>0</v>
      </c>
      <c r="M122" s="109">
        <f t="shared" si="10"/>
        <v>0</v>
      </c>
    </row>
    <row r="123" spans="1:13">
      <c r="A123" s="118"/>
      <c r="B123" s="119" t="s">
        <v>100</v>
      </c>
      <c r="C123" s="109">
        <f t="shared" si="11"/>
        <v>2</v>
      </c>
      <c r="D123" s="120">
        <v>2</v>
      </c>
      <c r="E123" s="121">
        <v>1</v>
      </c>
      <c r="F123" s="112">
        <v>50</v>
      </c>
      <c r="G123" s="113">
        <f t="shared" si="7"/>
        <v>1</v>
      </c>
      <c r="H123" s="109">
        <f t="shared" si="8"/>
        <v>2</v>
      </c>
      <c r="I123" s="123"/>
      <c r="J123" s="124"/>
      <c r="K123" s="125"/>
      <c r="L123" s="113">
        <f t="shared" si="9"/>
        <v>0</v>
      </c>
      <c r="M123" s="109">
        <f t="shared" si="10"/>
        <v>0</v>
      </c>
    </row>
    <row r="124" spans="1:13">
      <c r="A124" s="118"/>
      <c r="B124" s="119"/>
      <c r="C124" s="109">
        <f t="shared" si="11"/>
        <v>0</v>
      </c>
      <c r="D124" s="120"/>
      <c r="E124" s="121"/>
      <c r="F124" s="122"/>
      <c r="G124" s="113">
        <f t="shared" si="7"/>
        <v>0</v>
      </c>
      <c r="H124" s="109">
        <f t="shared" si="8"/>
        <v>0</v>
      </c>
      <c r="I124" s="123"/>
      <c r="J124" s="124"/>
      <c r="K124" s="125"/>
      <c r="L124" s="113">
        <f t="shared" si="9"/>
        <v>0</v>
      </c>
      <c r="M124" s="109">
        <f t="shared" si="10"/>
        <v>0</v>
      </c>
    </row>
    <row r="125" spans="1:13" ht="33">
      <c r="A125" s="118"/>
      <c r="B125" s="126" t="s">
        <v>64</v>
      </c>
      <c r="C125" s="109">
        <f t="shared" si="11"/>
        <v>0</v>
      </c>
      <c r="D125" s="120"/>
      <c r="E125" s="121"/>
      <c r="F125" s="122"/>
      <c r="G125" s="113">
        <f t="shared" si="7"/>
        <v>0</v>
      </c>
      <c r="H125" s="109">
        <f t="shared" si="8"/>
        <v>0</v>
      </c>
      <c r="I125" s="123"/>
      <c r="J125" s="124"/>
      <c r="K125" s="125"/>
      <c r="L125" s="113">
        <f t="shared" si="9"/>
        <v>0</v>
      </c>
      <c r="M125" s="109">
        <f t="shared" si="10"/>
        <v>0</v>
      </c>
    </row>
    <row r="126" spans="1:13">
      <c r="A126" s="118"/>
      <c r="B126" s="119" t="s">
        <v>79</v>
      </c>
      <c r="C126" s="109">
        <f t="shared" si="11"/>
        <v>2</v>
      </c>
      <c r="D126" s="120">
        <v>2</v>
      </c>
      <c r="E126" s="121">
        <v>1</v>
      </c>
      <c r="F126" s="112">
        <v>50</v>
      </c>
      <c r="G126" s="113">
        <f t="shared" si="7"/>
        <v>1</v>
      </c>
      <c r="H126" s="109">
        <f t="shared" si="8"/>
        <v>2</v>
      </c>
      <c r="I126" s="123"/>
      <c r="J126" s="124"/>
      <c r="K126" s="125"/>
      <c r="L126" s="113">
        <f t="shared" si="9"/>
        <v>0</v>
      </c>
      <c r="M126" s="109">
        <f t="shared" si="10"/>
        <v>0</v>
      </c>
    </row>
    <row r="127" spans="1:13">
      <c r="A127" s="118"/>
      <c r="B127" s="119" t="s">
        <v>101</v>
      </c>
      <c r="C127" s="109">
        <f t="shared" si="11"/>
        <v>2</v>
      </c>
      <c r="D127" s="120">
        <v>2</v>
      </c>
      <c r="E127" s="121">
        <v>1</v>
      </c>
      <c r="F127" s="112">
        <v>50</v>
      </c>
      <c r="G127" s="113">
        <f t="shared" si="7"/>
        <v>1</v>
      </c>
      <c r="H127" s="109">
        <f t="shared" si="8"/>
        <v>2</v>
      </c>
      <c r="I127" s="123"/>
      <c r="J127" s="124"/>
      <c r="K127" s="125"/>
      <c r="L127" s="113">
        <f t="shared" si="9"/>
        <v>0</v>
      </c>
      <c r="M127" s="109">
        <f t="shared" si="10"/>
        <v>0</v>
      </c>
    </row>
    <row r="128" spans="1:13">
      <c r="A128" s="118"/>
      <c r="B128" s="119" t="s">
        <v>102</v>
      </c>
      <c r="C128" s="109">
        <f t="shared" si="11"/>
        <v>3</v>
      </c>
      <c r="D128" s="120">
        <v>3</v>
      </c>
      <c r="E128" s="121">
        <v>1</v>
      </c>
      <c r="F128" s="112">
        <v>50</v>
      </c>
      <c r="G128" s="113">
        <f t="shared" si="7"/>
        <v>1</v>
      </c>
      <c r="H128" s="109">
        <f t="shared" si="8"/>
        <v>3</v>
      </c>
      <c r="I128" s="123"/>
      <c r="J128" s="124"/>
      <c r="K128" s="125"/>
      <c r="L128" s="113">
        <f t="shared" si="9"/>
        <v>0</v>
      </c>
      <c r="M128" s="109">
        <f t="shared" si="10"/>
        <v>0</v>
      </c>
    </row>
    <row r="129" spans="1:13">
      <c r="A129" s="118"/>
      <c r="B129" s="119" t="s">
        <v>103</v>
      </c>
      <c r="C129" s="109">
        <f t="shared" si="11"/>
        <v>3</v>
      </c>
      <c r="D129" s="120">
        <v>3</v>
      </c>
      <c r="E129" s="121">
        <v>1</v>
      </c>
      <c r="F129" s="112">
        <v>50</v>
      </c>
      <c r="G129" s="113">
        <f t="shared" si="7"/>
        <v>1</v>
      </c>
      <c r="H129" s="109">
        <f t="shared" si="8"/>
        <v>3</v>
      </c>
      <c r="I129" s="123"/>
      <c r="J129" s="124"/>
      <c r="K129" s="125"/>
      <c r="L129" s="113">
        <f t="shared" si="9"/>
        <v>0</v>
      </c>
      <c r="M129" s="109">
        <f t="shared" si="10"/>
        <v>0</v>
      </c>
    </row>
    <row r="130" spans="1:13">
      <c r="A130" s="118"/>
      <c r="B130" s="119" t="s">
        <v>104</v>
      </c>
      <c r="C130" s="109">
        <f t="shared" si="11"/>
        <v>3</v>
      </c>
      <c r="D130" s="120">
        <v>3</v>
      </c>
      <c r="E130" s="121">
        <v>1</v>
      </c>
      <c r="F130" s="112">
        <v>50</v>
      </c>
      <c r="G130" s="113">
        <f t="shared" si="7"/>
        <v>1</v>
      </c>
      <c r="H130" s="109">
        <f t="shared" si="8"/>
        <v>3</v>
      </c>
      <c r="I130" s="123"/>
      <c r="J130" s="124"/>
      <c r="K130" s="125"/>
      <c r="L130" s="113">
        <f t="shared" si="9"/>
        <v>0</v>
      </c>
      <c r="M130" s="109">
        <f t="shared" si="10"/>
        <v>0</v>
      </c>
    </row>
    <row r="131" spans="1:13">
      <c r="A131" s="118"/>
      <c r="B131" s="119" t="s">
        <v>105</v>
      </c>
      <c r="C131" s="109">
        <f t="shared" si="11"/>
        <v>1</v>
      </c>
      <c r="D131" s="120"/>
      <c r="E131" s="121"/>
      <c r="F131" s="122"/>
      <c r="G131" s="113">
        <f t="shared" si="7"/>
        <v>0</v>
      </c>
      <c r="H131" s="109">
        <f t="shared" si="8"/>
        <v>0</v>
      </c>
      <c r="I131" s="123">
        <v>1</v>
      </c>
      <c r="J131" s="124">
        <v>2</v>
      </c>
      <c r="K131" s="125">
        <v>25</v>
      </c>
      <c r="L131" s="113">
        <f t="shared" si="9"/>
        <v>1</v>
      </c>
      <c r="M131" s="109">
        <f t="shared" si="10"/>
        <v>2</v>
      </c>
    </row>
    <row r="132" spans="1:13" ht="33">
      <c r="A132" s="118"/>
      <c r="B132" s="119" t="s">
        <v>106</v>
      </c>
      <c r="C132" s="109">
        <f t="shared" si="11"/>
        <v>1</v>
      </c>
      <c r="D132" s="120"/>
      <c r="E132" s="121"/>
      <c r="F132" s="122"/>
      <c r="G132" s="113">
        <f t="shared" si="7"/>
        <v>0</v>
      </c>
      <c r="H132" s="109">
        <f t="shared" si="8"/>
        <v>0</v>
      </c>
      <c r="I132" s="123">
        <v>1</v>
      </c>
      <c r="J132" s="124">
        <v>2</v>
      </c>
      <c r="K132" s="125">
        <v>25</v>
      </c>
      <c r="L132" s="113">
        <f t="shared" si="9"/>
        <v>1</v>
      </c>
      <c r="M132" s="109">
        <f t="shared" si="10"/>
        <v>2</v>
      </c>
    </row>
    <row r="133" spans="1:13">
      <c r="A133" s="118"/>
      <c r="B133" s="119"/>
      <c r="C133" s="109">
        <f t="shared" si="11"/>
        <v>0</v>
      </c>
      <c r="D133" s="120"/>
      <c r="E133" s="121"/>
      <c r="F133" s="122"/>
      <c r="G133" s="113">
        <f t="shared" si="7"/>
        <v>0</v>
      </c>
      <c r="H133" s="109">
        <f t="shared" si="8"/>
        <v>0</v>
      </c>
      <c r="I133" s="123"/>
      <c r="J133" s="124"/>
      <c r="K133" s="125"/>
      <c r="L133" s="113">
        <f t="shared" si="9"/>
        <v>0</v>
      </c>
      <c r="M133" s="109">
        <f t="shared" si="10"/>
        <v>0</v>
      </c>
    </row>
    <row r="134" spans="1:13" ht="33">
      <c r="A134" s="118"/>
      <c r="B134" s="126" t="s">
        <v>70</v>
      </c>
      <c r="C134" s="109">
        <f t="shared" si="11"/>
        <v>0</v>
      </c>
      <c r="D134" s="120"/>
      <c r="E134" s="121"/>
      <c r="F134" s="122"/>
      <c r="G134" s="113">
        <f t="shared" si="7"/>
        <v>0</v>
      </c>
      <c r="H134" s="109">
        <f t="shared" si="8"/>
        <v>0</v>
      </c>
      <c r="I134" s="123"/>
      <c r="J134" s="124"/>
      <c r="K134" s="125"/>
      <c r="L134" s="113">
        <f t="shared" si="9"/>
        <v>0</v>
      </c>
      <c r="M134" s="109">
        <f t="shared" si="10"/>
        <v>0</v>
      </c>
    </row>
    <row r="135" spans="1:13">
      <c r="A135" s="118"/>
      <c r="B135" s="119" t="s">
        <v>79</v>
      </c>
      <c r="C135" s="109">
        <f t="shared" si="11"/>
        <v>2</v>
      </c>
      <c r="D135" s="120">
        <v>2</v>
      </c>
      <c r="E135" s="121">
        <v>1</v>
      </c>
      <c r="F135" s="112">
        <v>50</v>
      </c>
      <c r="G135" s="113">
        <f t="shared" si="7"/>
        <v>1</v>
      </c>
      <c r="H135" s="109">
        <f t="shared" si="8"/>
        <v>2</v>
      </c>
      <c r="I135" s="123"/>
      <c r="J135" s="124"/>
      <c r="K135" s="125"/>
      <c r="L135" s="113">
        <f t="shared" si="9"/>
        <v>0</v>
      </c>
      <c r="M135" s="109">
        <f t="shared" si="10"/>
        <v>0</v>
      </c>
    </row>
    <row r="136" spans="1:13">
      <c r="A136" s="118"/>
      <c r="B136" s="119" t="s">
        <v>107</v>
      </c>
      <c r="C136" s="109">
        <f t="shared" si="11"/>
        <v>1</v>
      </c>
      <c r="D136" s="120"/>
      <c r="E136" s="121"/>
      <c r="F136" s="122"/>
      <c r="G136" s="113">
        <f t="shared" si="7"/>
        <v>0</v>
      </c>
      <c r="H136" s="109">
        <f t="shared" si="8"/>
        <v>0</v>
      </c>
      <c r="I136" s="123">
        <v>1</v>
      </c>
      <c r="J136" s="124">
        <v>2</v>
      </c>
      <c r="K136" s="125">
        <v>25</v>
      </c>
      <c r="L136" s="113">
        <f t="shared" si="9"/>
        <v>1</v>
      </c>
      <c r="M136" s="109">
        <f t="shared" si="10"/>
        <v>2</v>
      </c>
    </row>
    <row r="137" spans="1:13">
      <c r="A137" s="118"/>
      <c r="B137" s="119" t="s">
        <v>108</v>
      </c>
      <c r="C137" s="109">
        <f t="shared" si="11"/>
        <v>1</v>
      </c>
      <c r="D137" s="120"/>
      <c r="E137" s="121"/>
      <c r="F137" s="122"/>
      <c r="G137" s="113">
        <f t="shared" si="7"/>
        <v>0</v>
      </c>
      <c r="H137" s="109">
        <f t="shared" si="8"/>
        <v>0</v>
      </c>
      <c r="I137" s="123">
        <v>1</v>
      </c>
      <c r="J137" s="124">
        <v>2</v>
      </c>
      <c r="K137" s="125">
        <v>25</v>
      </c>
      <c r="L137" s="113">
        <f t="shared" si="9"/>
        <v>1</v>
      </c>
      <c r="M137" s="109">
        <f t="shared" si="10"/>
        <v>2</v>
      </c>
    </row>
    <row r="138" spans="1:13" ht="33">
      <c r="A138" s="118"/>
      <c r="B138" s="119" t="s">
        <v>109</v>
      </c>
      <c r="C138" s="109">
        <f t="shared" si="11"/>
        <v>1</v>
      </c>
      <c r="D138" s="120"/>
      <c r="E138" s="121"/>
      <c r="F138" s="122"/>
      <c r="G138" s="113">
        <f t="shared" si="7"/>
        <v>0</v>
      </c>
      <c r="H138" s="109">
        <f t="shared" si="8"/>
        <v>0</v>
      </c>
      <c r="I138" s="123">
        <v>1</v>
      </c>
      <c r="J138" s="124">
        <v>2</v>
      </c>
      <c r="K138" s="125">
        <v>25</v>
      </c>
      <c r="L138" s="113">
        <f t="shared" si="9"/>
        <v>1</v>
      </c>
      <c r="M138" s="109">
        <f t="shared" si="10"/>
        <v>2</v>
      </c>
    </row>
    <row r="139" spans="1:13">
      <c r="A139" s="118"/>
      <c r="B139" s="119" t="s">
        <v>89</v>
      </c>
      <c r="C139" s="109">
        <f t="shared" si="11"/>
        <v>3</v>
      </c>
      <c r="D139" s="120">
        <v>3</v>
      </c>
      <c r="E139" s="121">
        <v>1</v>
      </c>
      <c r="F139" s="112">
        <v>50</v>
      </c>
      <c r="G139" s="113">
        <f t="shared" si="7"/>
        <v>1</v>
      </c>
      <c r="H139" s="109">
        <f t="shared" si="8"/>
        <v>3</v>
      </c>
      <c r="I139" s="123"/>
      <c r="J139" s="124"/>
      <c r="K139" s="125"/>
      <c r="L139" s="113">
        <f t="shared" si="9"/>
        <v>0</v>
      </c>
      <c r="M139" s="109">
        <f t="shared" si="10"/>
        <v>0</v>
      </c>
    </row>
    <row r="140" spans="1:13">
      <c r="A140" s="118"/>
      <c r="B140" s="119" t="s">
        <v>110</v>
      </c>
      <c r="C140" s="109">
        <f t="shared" si="11"/>
        <v>2</v>
      </c>
      <c r="D140" s="120">
        <v>2</v>
      </c>
      <c r="E140" s="121">
        <v>1</v>
      </c>
      <c r="F140" s="112">
        <v>50</v>
      </c>
      <c r="G140" s="113">
        <f t="shared" si="7"/>
        <v>1</v>
      </c>
      <c r="H140" s="109">
        <f t="shared" si="8"/>
        <v>2</v>
      </c>
      <c r="I140" s="123"/>
      <c r="J140" s="124"/>
      <c r="K140" s="125"/>
      <c r="L140" s="113">
        <f t="shared" si="9"/>
        <v>0</v>
      </c>
      <c r="M140" s="109">
        <f t="shared" si="10"/>
        <v>0</v>
      </c>
    </row>
    <row r="141" spans="1:13">
      <c r="A141" s="118"/>
      <c r="B141" s="119" t="s">
        <v>111</v>
      </c>
      <c r="C141" s="109">
        <f t="shared" ref="C141:C172" si="12">D141+I141</f>
        <v>2</v>
      </c>
      <c r="D141" s="120">
        <v>2</v>
      </c>
      <c r="E141" s="121">
        <v>1</v>
      </c>
      <c r="F141" s="112">
        <v>50</v>
      </c>
      <c r="G141" s="113">
        <f t="shared" si="7"/>
        <v>1</v>
      </c>
      <c r="H141" s="109">
        <f t="shared" si="8"/>
        <v>2</v>
      </c>
      <c r="I141" s="123"/>
      <c r="J141" s="124"/>
      <c r="K141" s="125"/>
      <c r="L141" s="113">
        <f t="shared" si="9"/>
        <v>0</v>
      </c>
      <c r="M141" s="109">
        <f t="shared" si="10"/>
        <v>0</v>
      </c>
    </row>
    <row r="142" spans="1:13" ht="33">
      <c r="A142" s="118"/>
      <c r="B142" s="119" t="s">
        <v>112</v>
      </c>
      <c r="C142" s="109">
        <f t="shared" si="12"/>
        <v>2</v>
      </c>
      <c r="D142" s="120">
        <v>2</v>
      </c>
      <c r="E142" s="121">
        <v>1</v>
      </c>
      <c r="F142" s="112">
        <v>50</v>
      </c>
      <c r="G142" s="113">
        <f t="shared" ref="G142:G186" si="13">IF(AND(F142&gt;0, F142&lt;60),1,IF(AND(F142&gt;59, F142&lt;100),1.3,IF(AND(F142&gt;99, F142&lt;140),1.7,IF(AND(F142&gt;139, F142&lt;180),2,IF(AND(F142&gt;179, F142&lt;201),2.3,0)))))</f>
        <v>1</v>
      </c>
      <c r="H142" s="109">
        <f t="shared" ref="H142:H213" si="14">D142*E142*G142</f>
        <v>2</v>
      </c>
      <c r="I142" s="123"/>
      <c r="J142" s="124"/>
      <c r="K142" s="125"/>
      <c r="L142" s="113">
        <f t="shared" ref="L142:L186" si="15">IF(AND(K142&gt;0, K142&lt;10),0.2,IF(AND(K142&gt;9, K142&lt;20),0.6,IF(AND(K142&gt;19, K142&lt;38),1,IF(AND(K142&gt;37, K142&lt;63),2,IF(AND(K142&gt;62, K142&lt;76),3,0)))))</f>
        <v>0</v>
      </c>
      <c r="M142" s="109">
        <f t="shared" ref="M142:M213" si="16">I142*J142*L142</f>
        <v>0</v>
      </c>
    </row>
    <row r="143" spans="1:13">
      <c r="A143" s="118"/>
      <c r="B143" s="119" t="s">
        <v>113</v>
      </c>
      <c r="C143" s="109">
        <f t="shared" si="12"/>
        <v>2</v>
      </c>
      <c r="D143" s="120">
        <v>2</v>
      </c>
      <c r="E143" s="121">
        <v>1</v>
      </c>
      <c r="F143" s="112">
        <v>50</v>
      </c>
      <c r="G143" s="113">
        <f t="shared" si="13"/>
        <v>1</v>
      </c>
      <c r="H143" s="109">
        <f t="shared" si="14"/>
        <v>2</v>
      </c>
      <c r="I143" s="123"/>
      <c r="J143" s="124"/>
      <c r="K143" s="125"/>
      <c r="L143" s="113">
        <f t="shared" si="15"/>
        <v>0</v>
      </c>
      <c r="M143" s="109">
        <f t="shared" si="16"/>
        <v>0</v>
      </c>
    </row>
    <row r="144" spans="1:13">
      <c r="A144" s="118"/>
      <c r="B144" s="119"/>
      <c r="C144" s="109">
        <f t="shared" si="12"/>
        <v>0</v>
      </c>
      <c r="D144" s="120"/>
      <c r="E144" s="121"/>
      <c r="F144" s="122"/>
      <c r="G144" s="113">
        <f t="shared" si="13"/>
        <v>0</v>
      </c>
      <c r="H144" s="109">
        <f t="shared" si="14"/>
        <v>0</v>
      </c>
      <c r="I144" s="123"/>
      <c r="J144" s="124"/>
      <c r="K144" s="125"/>
      <c r="L144" s="113">
        <f t="shared" si="15"/>
        <v>0</v>
      </c>
      <c r="M144" s="109">
        <f t="shared" si="16"/>
        <v>0</v>
      </c>
    </row>
    <row r="145" spans="1:13" ht="33">
      <c r="A145" s="107" t="s">
        <v>114</v>
      </c>
      <c r="B145" s="126" t="s">
        <v>40</v>
      </c>
      <c r="C145" s="109">
        <f t="shared" si="12"/>
        <v>0</v>
      </c>
      <c r="D145" s="120"/>
      <c r="E145" s="121"/>
      <c r="F145" s="122"/>
      <c r="G145" s="113">
        <f t="shared" si="13"/>
        <v>0</v>
      </c>
      <c r="H145" s="109">
        <f t="shared" si="14"/>
        <v>0</v>
      </c>
      <c r="I145" s="123"/>
      <c r="J145" s="124"/>
      <c r="K145" s="125"/>
      <c r="L145" s="113">
        <f t="shared" si="15"/>
        <v>0</v>
      </c>
      <c r="M145" s="109">
        <f t="shared" si="16"/>
        <v>0</v>
      </c>
    </row>
    <row r="146" spans="1:13">
      <c r="A146" s="118"/>
      <c r="B146" s="119" t="s">
        <v>115</v>
      </c>
      <c r="C146" s="109">
        <f t="shared" si="12"/>
        <v>4</v>
      </c>
      <c r="D146" s="120">
        <v>3</v>
      </c>
      <c r="E146" s="121">
        <v>1</v>
      </c>
      <c r="F146" s="112">
        <v>50</v>
      </c>
      <c r="G146" s="113">
        <f t="shared" si="13"/>
        <v>1</v>
      </c>
      <c r="H146" s="109">
        <f t="shared" si="14"/>
        <v>3</v>
      </c>
      <c r="I146" s="123">
        <v>1</v>
      </c>
      <c r="J146" s="124">
        <v>2</v>
      </c>
      <c r="K146" s="125">
        <v>25</v>
      </c>
      <c r="L146" s="113">
        <f t="shared" si="15"/>
        <v>1</v>
      </c>
      <c r="M146" s="109">
        <f t="shared" si="16"/>
        <v>2</v>
      </c>
    </row>
    <row r="147" spans="1:13">
      <c r="A147" s="118"/>
      <c r="B147" s="119" t="s">
        <v>116</v>
      </c>
      <c r="C147" s="109">
        <f t="shared" si="12"/>
        <v>2</v>
      </c>
      <c r="D147" s="120">
        <v>2</v>
      </c>
      <c r="E147" s="121">
        <v>1</v>
      </c>
      <c r="F147" s="112">
        <v>50</v>
      </c>
      <c r="G147" s="113">
        <f t="shared" si="13"/>
        <v>1</v>
      </c>
      <c r="H147" s="109">
        <f t="shared" si="14"/>
        <v>2</v>
      </c>
      <c r="I147" s="123"/>
      <c r="J147" s="124"/>
      <c r="K147" s="125"/>
      <c r="L147" s="113">
        <f t="shared" si="15"/>
        <v>0</v>
      </c>
      <c r="M147" s="109">
        <f t="shared" si="16"/>
        <v>0</v>
      </c>
    </row>
    <row r="148" spans="1:13">
      <c r="A148" s="118"/>
      <c r="B148" s="119" t="s">
        <v>117</v>
      </c>
      <c r="C148" s="109">
        <f t="shared" si="12"/>
        <v>2</v>
      </c>
      <c r="D148" s="120">
        <v>2</v>
      </c>
      <c r="E148" s="121">
        <v>1</v>
      </c>
      <c r="F148" s="112">
        <v>50</v>
      </c>
      <c r="G148" s="113">
        <f t="shared" si="13"/>
        <v>1</v>
      </c>
      <c r="H148" s="109">
        <f t="shared" si="14"/>
        <v>2</v>
      </c>
      <c r="I148" s="123"/>
      <c r="J148" s="124"/>
      <c r="K148" s="125"/>
      <c r="L148" s="113">
        <f t="shared" si="15"/>
        <v>0</v>
      </c>
      <c r="M148" s="109">
        <f t="shared" si="16"/>
        <v>0</v>
      </c>
    </row>
    <row r="149" spans="1:13" ht="33">
      <c r="A149" s="118"/>
      <c r="B149" s="119" t="s">
        <v>118</v>
      </c>
      <c r="C149" s="109">
        <f t="shared" si="12"/>
        <v>2</v>
      </c>
      <c r="D149" s="120">
        <v>2</v>
      </c>
      <c r="E149" s="121">
        <v>1</v>
      </c>
      <c r="F149" s="112">
        <v>50</v>
      </c>
      <c r="G149" s="113">
        <f t="shared" si="13"/>
        <v>1</v>
      </c>
      <c r="H149" s="109">
        <f t="shared" si="14"/>
        <v>2</v>
      </c>
      <c r="I149" s="123"/>
      <c r="J149" s="124"/>
      <c r="K149" s="125"/>
      <c r="L149" s="113">
        <f t="shared" si="15"/>
        <v>0</v>
      </c>
      <c r="M149" s="109">
        <f t="shared" si="16"/>
        <v>0</v>
      </c>
    </row>
    <row r="150" spans="1:13">
      <c r="A150" s="118"/>
      <c r="B150" s="119" t="s">
        <v>119</v>
      </c>
      <c r="C150" s="109">
        <f t="shared" si="12"/>
        <v>2</v>
      </c>
      <c r="D150" s="120">
        <v>2</v>
      </c>
      <c r="E150" s="121">
        <v>1</v>
      </c>
      <c r="F150" s="112">
        <v>50</v>
      </c>
      <c r="G150" s="113">
        <f t="shared" si="13"/>
        <v>1</v>
      </c>
      <c r="H150" s="109">
        <f t="shared" si="14"/>
        <v>2</v>
      </c>
      <c r="I150" s="123"/>
      <c r="J150" s="124"/>
      <c r="K150" s="125"/>
      <c r="L150" s="113">
        <f t="shared" si="15"/>
        <v>0</v>
      </c>
      <c r="M150" s="109">
        <f t="shared" si="16"/>
        <v>0</v>
      </c>
    </row>
    <row r="151" spans="1:13">
      <c r="A151" s="118"/>
      <c r="B151" s="119" t="s">
        <v>120</v>
      </c>
      <c r="C151" s="109">
        <f t="shared" si="12"/>
        <v>1</v>
      </c>
      <c r="D151" s="120"/>
      <c r="E151" s="121"/>
      <c r="F151" s="122"/>
      <c r="G151" s="113">
        <f t="shared" si="13"/>
        <v>0</v>
      </c>
      <c r="H151" s="109">
        <f t="shared" si="14"/>
        <v>0</v>
      </c>
      <c r="I151" s="123">
        <v>1</v>
      </c>
      <c r="J151" s="124">
        <v>2</v>
      </c>
      <c r="K151" s="125">
        <v>25</v>
      </c>
      <c r="L151" s="113">
        <f t="shared" si="15"/>
        <v>1</v>
      </c>
      <c r="M151" s="109">
        <f t="shared" si="16"/>
        <v>2</v>
      </c>
    </row>
    <row r="152" spans="1:13" ht="33">
      <c r="A152" s="118"/>
      <c r="B152" s="119" t="s">
        <v>121</v>
      </c>
      <c r="C152" s="109">
        <f t="shared" si="12"/>
        <v>1</v>
      </c>
      <c r="D152" s="120"/>
      <c r="E152" s="121"/>
      <c r="F152" s="122"/>
      <c r="G152" s="113">
        <f t="shared" si="13"/>
        <v>0</v>
      </c>
      <c r="H152" s="109">
        <f t="shared" si="14"/>
        <v>0</v>
      </c>
      <c r="I152" s="123">
        <v>1</v>
      </c>
      <c r="J152" s="124">
        <v>2</v>
      </c>
      <c r="K152" s="125">
        <v>25</v>
      </c>
      <c r="L152" s="113">
        <f t="shared" si="15"/>
        <v>1</v>
      </c>
      <c r="M152" s="109">
        <f t="shared" si="16"/>
        <v>2</v>
      </c>
    </row>
    <row r="153" spans="1:13">
      <c r="A153" s="118"/>
      <c r="B153" s="119"/>
      <c r="C153" s="109">
        <f t="shared" si="12"/>
        <v>0</v>
      </c>
      <c r="D153" s="120"/>
      <c r="E153" s="121"/>
      <c r="F153" s="122"/>
      <c r="G153" s="113">
        <f t="shared" si="13"/>
        <v>0</v>
      </c>
      <c r="H153" s="109">
        <f t="shared" si="14"/>
        <v>0</v>
      </c>
      <c r="I153" s="123"/>
      <c r="J153" s="124"/>
      <c r="K153" s="125"/>
      <c r="L153" s="113">
        <f t="shared" si="15"/>
        <v>0</v>
      </c>
      <c r="M153" s="109">
        <f t="shared" si="16"/>
        <v>0</v>
      </c>
    </row>
    <row r="154" spans="1:13" ht="33">
      <c r="A154" s="118"/>
      <c r="B154" s="126" t="s">
        <v>50</v>
      </c>
      <c r="C154" s="109">
        <f t="shared" si="12"/>
        <v>0</v>
      </c>
      <c r="D154" s="120"/>
      <c r="E154" s="121"/>
      <c r="F154" s="122"/>
      <c r="G154" s="113">
        <f t="shared" si="13"/>
        <v>0</v>
      </c>
      <c r="H154" s="109">
        <f t="shared" si="14"/>
        <v>0</v>
      </c>
      <c r="I154" s="123"/>
      <c r="J154" s="124"/>
      <c r="K154" s="125"/>
      <c r="L154" s="113">
        <f t="shared" si="15"/>
        <v>0</v>
      </c>
      <c r="M154" s="109">
        <f t="shared" si="16"/>
        <v>0</v>
      </c>
    </row>
    <row r="155" spans="1:13">
      <c r="A155" s="118"/>
      <c r="B155" s="119" t="s">
        <v>122</v>
      </c>
      <c r="C155" s="109">
        <f t="shared" si="12"/>
        <v>3</v>
      </c>
      <c r="D155" s="120">
        <v>3</v>
      </c>
      <c r="E155" s="121">
        <v>1</v>
      </c>
      <c r="F155" s="112">
        <v>50</v>
      </c>
      <c r="G155" s="113">
        <f t="shared" si="13"/>
        <v>1</v>
      </c>
      <c r="H155" s="109">
        <f t="shared" si="14"/>
        <v>3</v>
      </c>
      <c r="I155" s="123"/>
      <c r="J155" s="124"/>
      <c r="K155" s="125"/>
      <c r="L155" s="113">
        <f t="shared" si="15"/>
        <v>0</v>
      </c>
      <c r="M155" s="109">
        <f t="shared" si="16"/>
        <v>0</v>
      </c>
    </row>
    <row r="156" spans="1:13">
      <c r="A156" s="118"/>
      <c r="B156" s="119" t="s">
        <v>123</v>
      </c>
      <c r="C156" s="109">
        <f t="shared" si="12"/>
        <v>2</v>
      </c>
      <c r="D156" s="120">
        <v>2</v>
      </c>
      <c r="E156" s="121">
        <v>1</v>
      </c>
      <c r="F156" s="112">
        <v>50</v>
      </c>
      <c r="G156" s="113">
        <f t="shared" si="13"/>
        <v>1</v>
      </c>
      <c r="H156" s="109">
        <f t="shared" si="14"/>
        <v>2</v>
      </c>
      <c r="I156" s="123"/>
      <c r="J156" s="124"/>
      <c r="K156" s="125"/>
      <c r="L156" s="113">
        <f t="shared" si="15"/>
        <v>0</v>
      </c>
      <c r="M156" s="109">
        <f t="shared" si="16"/>
        <v>0</v>
      </c>
    </row>
    <row r="157" spans="1:13">
      <c r="A157" s="118"/>
      <c r="B157" s="119" t="s">
        <v>124</v>
      </c>
      <c r="C157" s="109">
        <f t="shared" si="12"/>
        <v>2</v>
      </c>
      <c r="D157" s="120">
        <v>2</v>
      </c>
      <c r="E157" s="121">
        <v>1</v>
      </c>
      <c r="F157" s="112">
        <v>50</v>
      </c>
      <c r="G157" s="113">
        <f t="shared" si="13"/>
        <v>1</v>
      </c>
      <c r="H157" s="109">
        <f t="shared" si="14"/>
        <v>2</v>
      </c>
      <c r="I157" s="123"/>
      <c r="J157" s="124"/>
      <c r="K157" s="125"/>
      <c r="L157" s="113">
        <f t="shared" si="15"/>
        <v>0</v>
      </c>
      <c r="M157" s="109">
        <f t="shared" si="16"/>
        <v>0</v>
      </c>
    </row>
    <row r="158" spans="1:13">
      <c r="A158" s="118"/>
      <c r="B158" s="119" t="s">
        <v>125</v>
      </c>
      <c r="C158" s="109">
        <f t="shared" si="12"/>
        <v>3</v>
      </c>
      <c r="D158" s="120">
        <v>3</v>
      </c>
      <c r="E158" s="121">
        <v>1</v>
      </c>
      <c r="F158" s="112">
        <v>50</v>
      </c>
      <c r="G158" s="113">
        <f t="shared" si="13"/>
        <v>1</v>
      </c>
      <c r="H158" s="109">
        <f t="shared" si="14"/>
        <v>3</v>
      </c>
      <c r="I158" s="123"/>
      <c r="J158" s="124"/>
      <c r="K158" s="125"/>
      <c r="L158" s="113">
        <f t="shared" si="15"/>
        <v>0</v>
      </c>
      <c r="M158" s="109">
        <f t="shared" si="16"/>
        <v>0</v>
      </c>
    </row>
    <row r="159" spans="1:13">
      <c r="A159" s="118"/>
      <c r="B159" s="119" t="s">
        <v>126</v>
      </c>
      <c r="C159" s="109">
        <f t="shared" si="12"/>
        <v>1</v>
      </c>
      <c r="D159" s="120"/>
      <c r="E159" s="121"/>
      <c r="F159" s="122"/>
      <c r="G159" s="113">
        <f t="shared" si="13"/>
        <v>0</v>
      </c>
      <c r="H159" s="109">
        <f t="shared" si="14"/>
        <v>0</v>
      </c>
      <c r="I159" s="123">
        <v>1</v>
      </c>
      <c r="J159" s="124">
        <v>2</v>
      </c>
      <c r="K159" s="125">
        <v>25</v>
      </c>
      <c r="L159" s="113">
        <f t="shared" si="15"/>
        <v>1</v>
      </c>
      <c r="M159" s="109">
        <f t="shared" si="16"/>
        <v>2</v>
      </c>
    </row>
    <row r="160" spans="1:13">
      <c r="A160" s="118"/>
      <c r="B160" s="119"/>
      <c r="C160" s="109">
        <f t="shared" si="12"/>
        <v>0</v>
      </c>
      <c r="D160" s="120"/>
      <c r="E160" s="121"/>
      <c r="F160" s="122"/>
      <c r="G160" s="113">
        <f t="shared" si="13"/>
        <v>0</v>
      </c>
      <c r="H160" s="109">
        <f t="shared" si="14"/>
        <v>0</v>
      </c>
      <c r="I160" s="123"/>
      <c r="J160" s="124"/>
      <c r="K160" s="125"/>
      <c r="L160" s="113">
        <f t="shared" si="15"/>
        <v>0</v>
      </c>
      <c r="M160" s="109">
        <f t="shared" si="16"/>
        <v>0</v>
      </c>
    </row>
    <row r="161" spans="1:13">
      <c r="A161" s="118"/>
      <c r="B161" s="126" t="s">
        <v>57</v>
      </c>
      <c r="C161" s="109">
        <f t="shared" si="12"/>
        <v>0</v>
      </c>
      <c r="D161" s="120"/>
      <c r="E161" s="121"/>
      <c r="F161" s="122"/>
      <c r="G161" s="113">
        <f t="shared" si="13"/>
        <v>0</v>
      </c>
      <c r="H161" s="109">
        <f t="shared" si="14"/>
        <v>0</v>
      </c>
      <c r="I161" s="123"/>
      <c r="J161" s="124"/>
      <c r="K161" s="125"/>
      <c r="L161" s="113">
        <f t="shared" si="15"/>
        <v>0</v>
      </c>
      <c r="M161" s="109">
        <f t="shared" si="16"/>
        <v>0</v>
      </c>
    </row>
    <row r="162" spans="1:13">
      <c r="A162" s="118"/>
      <c r="B162" s="119" t="s">
        <v>127</v>
      </c>
      <c r="C162" s="109">
        <f t="shared" si="12"/>
        <v>2</v>
      </c>
      <c r="D162" s="120">
        <v>2</v>
      </c>
      <c r="E162" s="121">
        <v>1</v>
      </c>
      <c r="F162" s="112">
        <v>50</v>
      </c>
      <c r="G162" s="113">
        <f t="shared" si="13"/>
        <v>1</v>
      </c>
      <c r="H162" s="109">
        <f t="shared" si="14"/>
        <v>2</v>
      </c>
      <c r="I162" s="123"/>
      <c r="J162" s="124"/>
      <c r="K162" s="125"/>
      <c r="L162" s="113">
        <f t="shared" si="15"/>
        <v>0</v>
      </c>
      <c r="M162" s="109">
        <f t="shared" si="16"/>
        <v>0</v>
      </c>
    </row>
    <row r="163" spans="1:13">
      <c r="A163" s="118"/>
      <c r="B163" s="119"/>
      <c r="C163" s="109">
        <f t="shared" si="12"/>
        <v>0</v>
      </c>
      <c r="D163" s="120"/>
      <c r="E163" s="121"/>
      <c r="F163" s="122"/>
      <c r="G163" s="113">
        <f t="shared" si="13"/>
        <v>0</v>
      </c>
      <c r="H163" s="109">
        <f t="shared" si="14"/>
        <v>0</v>
      </c>
      <c r="I163" s="123"/>
      <c r="J163" s="124"/>
      <c r="K163" s="125"/>
      <c r="L163" s="113">
        <f t="shared" si="15"/>
        <v>0</v>
      </c>
      <c r="M163" s="109">
        <f t="shared" si="16"/>
        <v>0</v>
      </c>
    </row>
    <row r="164" spans="1:13" ht="33">
      <c r="A164" s="118"/>
      <c r="B164" s="126" t="s">
        <v>64</v>
      </c>
      <c r="C164" s="109">
        <f t="shared" si="12"/>
        <v>0</v>
      </c>
      <c r="D164" s="120"/>
      <c r="E164" s="121"/>
      <c r="F164" s="122"/>
      <c r="G164" s="113">
        <f t="shared" si="13"/>
        <v>0</v>
      </c>
      <c r="H164" s="109">
        <f t="shared" si="14"/>
        <v>0</v>
      </c>
      <c r="I164" s="123"/>
      <c r="J164" s="124"/>
      <c r="K164" s="125"/>
      <c r="L164" s="113">
        <f t="shared" si="15"/>
        <v>0</v>
      </c>
      <c r="M164" s="109">
        <f t="shared" si="16"/>
        <v>0</v>
      </c>
    </row>
    <row r="165" spans="1:13">
      <c r="A165" s="118"/>
      <c r="B165" s="119" t="s">
        <v>128</v>
      </c>
      <c r="C165" s="109">
        <f t="shared" si="12"/>
        <v>3</v>
      </c>
      <c r="D165" s="120">
        <v>3</v>
      </c>
      <c r="E165" s="121">
        <v>1</v>
      </c>
      <c r="F165" s="112">
        <v>50</v>
      </c>
      <c r="G165" s="113">
        <f t="shared" si="13"/>
        <v>1</v>
      </c>
      <c r="H165" s="109">
        <f t="shared" si="14"/>
        <v>3</v>
      </c>
      <c r="I165" s="123"/>
      <c r="J165" s="124"/>
      <c r="K165" s="125"/>
      <c r="L165" s="113">
        <f t="shared" si="15"/>
        <v>0</v>
      </c>
      <c r="M165" s="109">
        <f t="shared" si="16"/>
        <v>0</v>
      </c>
    </row>
    <row r="166" spans="1:13">
      <c r="A166" s="118"/>
      <c r="B166" s="119" t="s">
        <v>129</v>
      </c>
      <c r="C166" s="109">
        <f t="shared" si="12"/>
        <v>3</v>
      </c>
      <c r="D166" s="120">
        <v>3</v>
      </c>
      <c r="E166" s="121">
        <v>1</v>
      </c>
      <c r="F166" s="112">
        <v>50</v>
      </c>
      <c r="G166" s="113">
        <f t="shared" si="13"/>
        <v>1</v>
      </c>
      <c r="H166" s="109">
        <f t="shared" si="14"/>
        <v>3</v>
      </c>
      <c r="I166" s="123"/>
      <c r="J166" s="124"/>
      <c r="K166" s="125"/>
      <c r="L166" s="113">
        <f t="shared" si="15"/>
        <v>0</v>
      </c>
      <c r="M166" s="109">
        <f t="shared" si="16"/>
        <v>0</v>
      </c>
    </row>
    <row r="167" spans="1:13">
      <c r="A167" s="118"/>
      <c r="B167" s="119" t="s">
        <v>130</v>
      </c>
      <c r="C167" s="109">
        <f t="shared" si="12"/>
        <v>3</v>
      </c>
      <c r="D167" s="120">
        <v>3</v>
      </c>
      <c r="E167" s="121">
        <v>1</v>
      </c>
      <c r="F167" s="112">
        <v>50</v>
      </c>
      <c r="G167" s="113">
        <f t="shared" si="13"/>
        <v>1</v>
      </c>
      <c r="H167" s="109">
        <f t="shared" si="14"/>
        <v>3</v>
      </c>
      <c r="I167" s="123"/>
      <c r="J167" s="124"/>
      <c r="K167" s="125"/>
      <c r="L167" s="113">
        <f t="shared" si="15"/>
        <v>0</v>
      </c>
      <c r="M167" s="109">
        <f t="shared" si="16"/>
        <v>0</v>
      </c>
    </row>
    <row r="168" spans="1:13">
      <c r="A168" s="118"/>
      <c r="B168" s="119" t="s">
        <v>131</v>
      </c>
      <c r="C168" s="109">
        <f t="shared" si="12"/>
        <v>3</v>
      </c>
      <c r="D168" s="120">
        <v>3</v>
      </c>
      <c r="E168" s="121">
        <v>1</v>
      </c>
      <c r="F168" s="112">
        <v>50</v>
      </c>
      <c r="G168" s="113">
        <f t="shared" si="13"/>
        <v>1</v>
      </c>
      <c r="H168" s="109">
        <f t="shared" si="14"/>
        <v>3</v>
      </c>
      <c r="I168" s="123"/>
      <c r="J168" s="124"/>
      <c r="K168" s="125"/>
      <c r="L168" s="113">
        <f t="shared" si="15"/>
        <v>0</v>
      </c>
      <c r="M168" s="109">
        <f t="shared" si="16"/>
        <v>0</v>
      </c>
    </row>
    <row r="169" spans="1:13">
      <c r="A169" s="118"/>
      <c r="B169" s="119" t="s">
        <v>132</v>
      </c>
      <c r="C169" s="109">
        <f t="shared" si="12"/>
        <v>2</v>
      </c>
      <c r="D169" s="120">
        <v>2</v>
      </c>
      <c r="E169" s="121">
        <v>1</v>
      </c>
      <c r="F169" s="112">
        <v>50</v>
      </c>
      <c r="G169" s="113">
        <f t="shared" si="13"/>
        <v>1</v>
      </c>
      <c r="H169" s="109">
        <f t="shared" si="14"/>
        <v>2</v>
      </c>
      <c r="I169" s="123"/>
      <c r="J169" s="124"/>
      <c r="K169" s="125"/>
      <c r="L169" s="113">
        <f t="shared" si="15"/>
        <v>0</v>
      </c>
      <c r="M169" s="109">
        <f t="shared" si="16"/>
        <v>0</v>
      </c>
    </row>
    <row r="170" spans="1:13">
      <c r="A170" s="118"/>
      <c r="B170" s="119" t="s">
        <v>133</v>
      </c>
      <c r="C170" s="109">
        <f t="shared" si="12"/>
        <v>1</v>
      </c>
      <c r="D170" s="120"/>
      <c r="E170" s="121"/>
      <c r="F170" s="122"/>
      <c r="G170" s="113">
        <f t="shared" si="13"/>
        <v>0</v>
      </c>
      <c r="H170" s="109">
        <f t="shared" si="14"/>
        <v>0</v>
      </c>
      <c r="I170" s="123">
        <v>1</v>
      </c>
      <c r="J170" s="124">
        <v>2</v>
      </c>
      <c r="K170" s="125">
        <v>25</v>
      </c>
      <c r="L170" s="113">
        <f t="shared" si="15"/>
        <v>1</v>
      </c>
      <c r="M170" s="109">
        <f t="shared" si="16"/>
        <v>2</v>
      </c>
    </row>
    <row r="171" spans="1:13" ht="33">
      <c r="A171" s="118"/>
      <c r="B171" s="119" t="s">
        <v>134</v>
      </c>
      <c r="C171" s="109">
        <f t="shared" si="12"/>
        <v>1</v>
      </c>
      <c r="D171" s="120"/>
      <c r="E171" s="121"/>
      <c r="F171" s="122"/>
      <c r="G171" s="113">
        <f t="shared" si="13"/>
        <v>0</v>
      </c>
      <c r="H171" s="109">
        <f t="shared" si="14"/>
        <v>0</v>
      </c>
      <c r="I171" s="123">
        <v>1</v>
      </c>
      <c r="J171" s="124">
        <v>2</v>
      </c>
      <c r="K171" s="125">
        <v>25</v>
      </c>
      <c r="L171" s="113">
        <f t="shared" si="15"/>
        <v>1</v>
      </c>
      <c r="M171" s="109">
        <f t="shared" si="16"/>
        <v>2</v>
      </c>
    </row>
    <row r="172" spans="1:13">
      <c r="A172" s="118"/>
      <c r="B172" s="119"/>
      <c r="C172" s="109">
        <f t="shared" si="12"/>
        <v>0</v>
      </c>
      <c r="D172" s="120"/>
      <c r="E172" s="121"/>
      <c r="F172" s="122"/>
      <c r="G172" s="113">
        <f t="shared" si="13"/>
        <v>0</v>
      </c>
      <c r="H172" s="109">
        <f t="shared" si="14"/>
        <v>0</v>
      </c>
      <c r="I172" s="123"/>
      <c r="J172" s="124"/>
      <c r="K172" s="125"/>
      <c r="L172" s="113">
        <f t="shared" si="15"/>
        <v>0</v>
      </c>
      <c r="M172" s="109">
        <f t="shared" si="16"/>
        <v>0</v>
      </c>
    </row>
    <row r="173" spans="1:13" ht="33">
      <c r="A173" s="118"/>
      <c r="B173" s="126" t="s">
        <v>70</v>
      </c>
      <c r="C173" s="109">
        <f t="shared" ref="C173:C186" si="17">D173+I173</f>
        <v>0</v>
      </c>
      <c r="D173" s="120"/>
      <c r="E173" s="121"/>
      <c r="F173" s="122"/>
      <c r="G173" s="113">
        <f t="shared" si="13"/>
        <v>0</v>
      </c>
      <c r="H173" s="109">
        <f t="shared" si="14"/>
        <v>0</v>
      </c>
      <c r="I173" s="123"/>
      <c r="J173" s="124"/>
      <c r="K173" s="125"/>
      <c r="L173" s="113">
        <f t="shared" si="15"/>
        <v>0</v>
      </c>
      <c r="M173" s="109">
        <f t="shared" si="16"/>
        <v>0</v>
      </c>
    </row>
    <row r="174" spans="1:13">
      <c r="A174" s="118"/>
      <c r="B174" s="119" t="s">
        <v>135</v>
      </c>
      <c r="C174" s="109">
        <f t="shared" si="17"/>
        <v>3</v>
      </c>
      <c r="D174" s="120">
        <v>2</v>
      </c>
      <c r="E174" s="121">
        <v>1</v>
      </c>
      <c r="F174" s="112">
        <v>50</v>
      </c>
      <c r="G174" s="113">
        <f t="shared" si="13"/>
        <v>1</v>
      </c>
      <c r="H174" s="109">
        <f t="shared" si="14"/>
        <v>2</v>
      </c>
      <c r="I174" s="123">
        <v>1</v>
      </c>
      <c r="J174" s="124">
        <v>2</v>
      </c>
      <c r="K174" s="125">
        <v>25</v>
      </c>
      <c r="L174" s="113">
        <f t="shared" si="15"/>
        <v>1</v>
      </c>
      <c r="M174" s="109">
        <f t="shared" si="16"/>
        <v>2</v>
      </c>
    </row>
    <row r="175" spans="1:13">
      <c r="A175" s="118"/>
      <c r="B175" s="119" t="s">
        <v>136</v>
      </c>
      <c r="C175" s="109">
        <f t="shared" si="17"/>
        <v>1</v>
      </c>
      <c r="D175" s="120"/>
      <c r="E175" s="121"/>
      <c r="F175" s="122"/>
      <c r="G175" s="113">
        <f t="shared" si="13"/>
        <v>0</v>
      </c>
      <c r="H175" s="109">
        <f t="shared" si="14"/>
        <v>0</v>
      </c>
      <c r="I175" s="123">
        <v>1</v>
      </c>
      <c r="J175" s="124">
        <v>2</v>
      </c>
      <c r="K175" s="125">
        <v>25</v>
      </c>
      <c r="L175" s="113">
        <f t="shared" si="15"/>
        <v>1</v>
      </c>
      <c r="M175" s="109">
        <f t="shared" si="16"/>
        <v>2</v>
      </c>
    </row>
    <row r="176" spans="1:13" ht="33">
      <c r="A176" s="118"/>
      <c r="B176" s="119" t="s">
        <v>137</v>
      </c>
      <c r="C176" s="109">
        <f t="shared" si="17"/>
        <v>1</v>
      </c>
      <c r="D176" s="120"/>
      <c r="E176" s="121"/>
      <c r="F176" s="122"/>
      <c r="G176" s="113">
        <f t="shared" si="13"/>
        <v>0</v>
      </c>
      <c r="H176" s="109">
        <f t="shared" si="14"/>
        <v>0</v>
      </c>
      <c r="I176" s="123">
        <v>1</v>
      </c>
      <c r="J176" s="124">
        <v>2</v>
      </c>
      <c r="K176" s="125">
        <v>25</v>
      </c>
      <c r="L176" s="113">
        <f t="shared" si="15"/>
        <v>1</v>
      </c>
      <c r="M176" s="109">
        <f t="shared" si="16"/>
        <v>2</v>
      </c>
    </row>
    <row r="177" spans="1:13">
      <c r="A177" s="118"/>
      <c r="B177" s="119" t="s">
        <v>138</v>
      </c>
      <c r="C177" s="109">
        <f t="shared" si="17"/>
        <v>2</v>
      </c>
      <c r="D177" s="120">
        <v>2</v>
      </c>
      <c r="E177" s="121">
        <v>1</v>
      </c>
      <c r="F177" s="112">
        <v>50</v>
      </c>
      <c r="G177" s="113">
        <f t="shared" si="13"/>
        <v>1</v>
      </c>
      <c r="H177" s="109">
        <f t="shared" si="14"/>
        <v>2</v>
      </c>
      <c r="I177" s="123"/>
      <c r="J177" s="124"/>
      <c r="K177" s="125"/>
      <c r="L177" s="113">
        <f t="shared" si="15"/>
        <v>0</v>
      </c>
      <c r="M177" s="109">
        <f t="shared" si="16"/>
        <v>0</v>
      </c>
    </row>
    <row r="178" spans="1:13">
      <c r="A178" s="118"/>
      <c r="B178" s="119" t="s">
        <v>139</v>
      </c>
      <c r="C178" s="109">
        <f t="shared" si="17"/>
        <v>3</v>
      </c>
      <c r="D178" s="120">
        <v>3</v>
      </c>
      <c r="E178" s="121">
        <v>1</v>
      </c>
      <c r="F178" s="112">
        <v>50</v>
      </c>
      <c r="G178" s="113">
        <f t="shared" si="13"/>
        <v>1</v>
      </c>
      <c r="H178" s="109">
        <f t="shared" si="14"/>
        <v>3</v>
      </c>
      <c r="I178" s="123"/>
      <c r="J178" s="124"/>
      <c r="K178" s="125"/>
      <c r="L178" s="113">
        <f t="shared" si="15"/>
        <v>0</v>
      </c>
      <c r="M178" s="109">
        <f t="shared" si="16"/>
        <v>0</v>
      </c>
    </row>
    <row r="179" spans="1:13">
      <c r="A179" s="118"/>
      <c r="B179" s="119" t="s">
        <v>140</v>
      </c>
      <c r="C179" s="109">
        <f t="shared" si="17"/>
        <v>2</v>
      </c>
      <c r="D179" s="120">
        <v>2</v>
      </c>
      <c r="E179" s="121">
        <v>1</v>
      </c>
      <c r="F179" s="112">
        <v>50</v>
      </c>
      <c r="G179" s="113">
        <f t="shared" si="13"/>
        <v>1</v>
      </c>
      <c r="H179" s="109">
        <f t="shared" si="14"/>
        <v>2</v>
      </c>
      <c r="I179" s="123"/>
      <c r="J179" s="124"/>
      <c r="K179" s="125"/>
      <c r="L179" s="113">
        <f t="shared" si="15"/>
        <v>0</v>
      </c>
      <c r="M179" s="109">
        <f t="shared" si="16"/>
        <v>0</v>
      </c>
    </row>
    <row r="180" spans="1:13">
      <c r="A180" s="118"/>
      <c r="B180" s="119" t="s">
        <v>141</v>
      </c>
      <c r="C180" s="109">
        <f t="shared" si="17"/>
        <v>2</v>
      </c>
      <c r="D180" s="120">
        <v>2</v>
      </c>
      <c r="E180" s="121">
        <v>1</v>
      </c>
      <c r="F180" s="112">
        <v>50</v>
      </c>
      <c r="G180" s="113">
        <f t="shared" si="13"/>
        <v>1</v>
      </c>
      <c r="H180" s="109">
        <f t="shared" si="14"/>
        <v>2</v>
      </c>
      <c r="I180" s="123"/>
      <c r="J180" s="124"/>
      <c r="K180" s="125"/>
      <c r="L180" s="113">
        <f t="shared" si="15"/>
        <v>0</v>
      </c>
      <c r="M180" s="109">
        <f t="shared" si="16"/>
        <v>0</v>
      </c>
    </row>
    <row r="181" spans="1:13">
      <c r="A181" s="118"/>
      <c r="B181" s="119" t="s">
        <v>142</v>
      </c>
      <c r="C181" s="109">
        <f t="shared" si="17"/>
        <v>2</v>
      </c>
      <c r="D181" s="120">
        <v>2</v>
      </c>
      <c r="E181" s="121">
        <v>1</v>
      </c>
      <c r="F181" s="112">
        <v>50</v>
      </c>
      <c r="G181" s="113">
        <f t="shared" si="13"/>
        <v>1</v>
      </c>
      <c r="H181" s="109">
        <f t="shared" si="14"/>
        <v>2</v>
      </c>
      <c r="I181" s="123"/>
      <c r="J181" s="124"/>
      <c r="K181" s="125"/>
      <c r="L181" s="113">
        <f t="shared" si="15"/>
        <v>0</v>
      </c>
      <c r="M181" s="109">
        <f t="shared" si="16"/>
        <v>0</v>
      </c>
    </row>
    <row r="182" spans="1:13">
      <c r="A182" s="118"/>
      <c r="B182" s="119"/>
      <c r="C182" s="109">
        <f t="shared" si="17"/>
        <v>0</v>
      </c>
      <c r="D182" s="120"/>
      <c r="E182" s="121"/>
      <c r="F182" s="122"/>
      <c r="G182" s="113">
        <f t="shared" si="13"/>
        <v>0</v>
      </c>
      <c r="H182" s="109">
        <f t="shared" si="14"/>
        <v>0</v>
      </c>
      <c r="I182" s="123"/>
      <c r="J182" s="124"/>
      <c r="K182" s="125"/>
      <c r="L182" s="113">
        <f t="shared" si="15"/>
        <v>0</v>
      </c>
      <c r="M182" s="109">
        <f t="shared" si="16"/>
        <v>0</v>
      </c>
    </row>
    <row r="183" spans="1:13">
      <c r="A183" s="107" t="s">
        <v>143</v>
      </c>
      <c r="B183" s="119" t="s">
        <v>144</v>
      </c>
      <c r="C183" s="109">
        <f t="shared" si="17"/>
        <v>3</v>
      </c>
      <c r="D183" s="120">
        <v>3</v>
      </c>
      <c r="E183" s="121">
        <v>5</v>
      </c>
      <c r="F183" s="112">
        <v>50</v>
      </c>
      <c r="G183" s="113">
        <f t="shared" si="13"/>
        <v>1</v>
      </c>
      <c r="H183" s="109">
        <f t="shared" si="14"/>
        <v>15</v>
      </c>
      <c r="I183" s="123"/>
      <c r="J183" s="124"/>
      <c r="K183" s="125"/>
      <c r="L183" s="113">
        <f t="shared" si="15"/>
        <v>0</v>
      </c>
      <c r="M183" s="109">
        <f t="shared" si="16"/>
        <v>0</v>
      </c>
    </row>
    <row r="184" spans="1:13">
      <c r="A184" s="118"/>
      <c r="B184" s="119" t="s">
        <v>145</v>
      </c>
      <c r="C184" s="109">
        <f t="shared" si="17"/>
        <v>4</v>
      </c>
      <c r="D184" s="120">
        <v>4</v>
      </c>
      <c r="E184" s="121">
        <v>5</v>
      </c>
      <c r="F184" s="112">
        <v>50</v>
      </c>
      <c r="G184" s="113">
        <f t="shared" si="13"/>
        <v>1</v>
      </c>
      <c r="H184" s="109">
        <f t="shared" si="14"/>
        <v>20</v>
      </c>
      <c r="I184" s="123"/>
      <c r="J184" s="124"/>
      <c r="K184" s="125"/>
      <c r="L184" s="113">
        <f t="shared" si="15"/>
        <v>0</v>
      </c>
      <c r="M184" s="109">
        <f t="shared" si="16"/>
        <v>0</v>
      </c>
    </row>
    <row r="185" spans="1:13">
      <c r="A185" s="118"/>
      <c r="B185" s="119" t="s">
        <v>146</v>
      </c>
      <c r="C185" s="109">
        <f t="shared" si="17"/>
        <v>1</v>
      </c>
      <c r="D185" s="120">
        <v>1</v>
      </c>
      <c r="E185" s="121">
        <v>5</v>
      </c>
      <c r="F185" s="112">
        <v>50</v>
      </c>
      <c r="G185" s="113">
        <f t="shared" si="13"/>
        <v>1</v>
      </c>
      <c r="H185" s="109">
        <f t="shared" si="14"/>
        <v>5</v>
      </c>
      <c r="I185" s="123"/>
      <c r="J185" s="124"/>
      <c r="K185" s="125"/>
      <c r="L185" s="113">
        <f t="shared" si="15"/>
        <v>0</v>
      </c>
      <c r="M185" s="109">
        <f t="shared" si="16"/>
        <v>0</v>
      </c>
    </row>
    <row r="186" spans="1:13" s="128" customFormat="1">
      <c r="A186" s="118"/>
      <c r="B186" s="127" t="s">
        <v>147</v>
      </c>
      <c r="C186" s="109">
        <f t="shared" si="17"/>
        <v>1</v>
      </c>
      <c r="D186" s="120">
        <v>1</v>
      </c>
      <c r="E186" s="121">
        <v>5</v>
      </c>
      <c r="F186" s="112">
        <v>50</v>
      </c>
      <c r="G186" s="113">
        <f t="shared" si="13"/>
        <v>1</v>
      </c>
      <c r="H186" s="109">
        <f t="shared" si="14"/>
        <v>5</v>
      </c>
      <c r="I186" s="123"/>
      <c r="J186" s="124"/>
      <c r="K186" s="125"/>
      <c r="L186" s="113">
        <f t="shared" si="15"/>
        <v>0</v>
      </c>
      <c r="M186" s="109">
        <f t="shared" si="16"/>
        <v>0</v>
      </c>
    </row>
    <row r="187" spans="1:13" s="135" customFormat="1" ht="17.25" thickBot="1">
      <c r="A187" s="118"/>
      <c r="B187" s="127"/>
      <c r="C187" s="129"/>
      <c r="D187" s="130"/>
      <c r="E187" s="131"/>
      <c r="F187" s="132"/>
      <c r="G187" s="132"/>
      <c r="H187" s="133"/>
      <c r="I187" s="130"/>
      <c r="J187" s="131"/>
      <c r="K187" s="132"/>
      <c r="L187" s="134"/>
      <c r="M187" s="129"/>
    </row>
    <row r="188" spans="1:13" s="128" customFormat="1" ht="17.25" thickBot="1">
      <c r="A188" s="232" t="s">
        <v>150</v>
      </c>
      <c r="B188" s="233"/>
      <c r="C188" s="136"/>
      <c r="D188" s="137"/>
      <c r="E188" s="136"/>
      <c r="F188" s="138"/>
      <c r="G188" s="139"/>
      <c r="H188" s="140">
        <f>SUM(H13:H187)</f>
        <v>524</v>
      </c>
      <c r="I188" s="141"/>
      <c r="J188" s="142"/>
      <c r="K188" s="139"/>
      <c r="L188" s="139"/>
      <c r="M188" s="140">
        <f>SUM(M13:M187)</f>
        <v>132</v>
      </c>
    </row>
    <row r="189" spans="1:13" ht="17.25" thickBot="1">
      <c r="A189" s="143"/>
      <c r="B189" s="144"/>
      <c r="C189" s="145"/>
      <c r="D189" s="146"/>
      <c r="E189" s="147"/>
      <c r="F189" s="148"/>
      <c r="G189" s="148"/>
      <c r="H189" s="149"/>
      <c r="I189" s="146"/>
      <c r="J189" s="147"/>
      <c r="K189" s="148"/>
      <c r="L189" s="150"/>
      <c r="M189" s="145"/>
    </row>
    <row r="190" spans="1:13" s="155" customFormat="1" ht="17.25" thickBot="1">
      <c r="A190" s="232" t="s">
        <v>149</v>
      </c>
      <c r="B190" s="239"/>
      <c r="C190" s="151"/>
      <c r="D190" s="175">
        <v>200</v>
      </c>
      <c r="E190" s="240" t="s">
        <v>151</v>
      </c>
      <c r="F190" s="241"/>
      <c r="G190" s="152" t="s">
        <v>156</v>
      </c>
      <c r="H190" s="140">
        <f>D190/4</f>
        <v>50</v>
      </c>
      <c r="I190" s="141" t="s">
        <v>157</v>
      </c>
      <c r="J190" s="153"/>
      <c r="K190" s="154"/>
      <c r="L190" s="154"/>
      <c r="M190" s="151"/>
    </row>
    <row r="191" spans="1:13" ht="17.25" thickBot="1">
      <c r="A191" s="156"/>
      <c r="B191" s="157"/>
      <c r="C191" s="158"/>
      <c r="D191" s="159"/>
      <c r="E191" s="160"/>
      <c r="F191" s="161"/>
      <c r="G191" s="161"/>
      <c r="H191" s="162"/>
      <c r="I191" s="159"/>
      <c r="J191" s="160"/>
      <c r="K191" s="161"/>
      <c r="L191" s="163"/>
      <c r="M191" s="158"/>
    </row>
    <row r="192" spans="1:13" s="168" customFormat="1" ht="21" thickBot="1">
      <c r="A192" s="242" t="s">
        <v>160</v>
      </c>
      <c r="B192" s="243"/>
      <c r="C192" s="164"/>
      <c r="D192" s="165"/>
      <c r="E192" s="166"/>
      <c r="F192" s="167"/>
      <c r="G192" s="167"/>
      <c r="H192" s="140">
        <f>H188+M188+H190</f>
        <v>706</v>
      </c>
      <c r="I192" s="165"/>
      <c r="J192" s="166"/>
      <c r="K192" s="167"/>
      <c r="L192" s="167"/>
      <c r="M192" s="164"/>
    </row>
    <row r="193" spans="1:13">
      <c r="A193" s="156"/>
      <c r="B193" s="157"/>
      <c r="C193" s="158"/>
      <c r="D193" s="159"/>
      <c r="E193" s="160"/>
      <c r="F193" s="161"/>
      <c r="G193" s="161"/>
      <c r="H193" s="162"/>
      <c r="I193" s="159"/>
      <c r="J193" s="160"/>
      <c r="K193" s="161"/>
      <c r="L193" s="163"/>
      <c r="M193" s="158"/>
    </row>
    <row r="194" spans="1:13" ht="20.25">
      <c r="A194" s="229" t="s">
        <v>159</v>
      </c>
      <c r="B194" s="230"/>
      <c r="C194" s="230"/>
      <c r="D194" s="230"/>
      <c r="E194" s="230"/>
      <c r="F194" s="230"/>
      <c r="G194" s="230"/>
      <c r="H194" s="230"/>
      <c r="I194" s="230"/>
      <c r="J194" s="230"/>
      <c r="K194" s="230"/>
      <c r="L194" s="230"/>
      <c r="M194" s="231"/>
    </row>
    <row r="195" spans="1:13">
      <c r="A195" s="118"/>
      <c r="B195" s="127"/>
      <c r="C195" s="129"/>
      <c r="D195" s="120"/>
      <c r="E195" s="121"/>
      <c r="F195" s="122"/>
      <c r="G195" s="134"/>
      <c r="H195" s="129"/>
      <c r="I195" s="123"/>
      <c r="J195" s="124"/>
      <c r="K195" s="125"/>
      <c r="L195" s="134"/>
      <c r="M195" s="129"/>
    </row>
    <row r="196" spans="1:13">
      <c r="A196" s="118"/>
      <c r="B196" s="127"/>
      <c r="C196" s="129"/>
      <c r="D196" s="120"/>
      <c r="E196" s="121"/>
      <c r="F196" s="122"/>
      <c r="G196" s="113">
        <f>IF(AND(F196&gt;0, F196&lt;38),1,IF(AND(F196&gt;37, F196&lt;63),1.5,IF(AND(F196&gt;62, F196&lt;88),2,IF(AND(F196&gt;87, F196&lt;101),2.5,0))))</f>
        <v>0</v>
      </c>
      <c r="H196" s="109">
        <f t="shared" si="14"/>
        <v>0</v>
      </c>
      <c r="I196" s="123"/>
      <c r="J196" s="124"/>
      <c r="K196" s="125"/>
      <c r="L196" s="113">
        <f>IF(AND(K196&gt;0, K196&lt;15),1,IF(AND(K196&gt;14, K196&lt;25),1.5,IF(AND(K196&gt;24, K196&lt;35),2,IF(AND(K196&gt;34, K196&lt;41),2.5,0))))</f>
        <v>0</v>
      </c>
      <c r="M196" s="109">
        <f t="shared" si="16"/>
        <v>0</v>
      </c>
    </row>
    <row r="197" spans="1:13">
      <c r="A197" s="118"/>
      <c r="B197" s="127"/>
      <c r="C197" s="129"/>
      <c r="D197" s="120"/>
      <c r="E197" s="121"/>
      <c r="F197" s="122"/>
      <c r="G197" s="113">
        <f t="shared" ref="G197:G213" si="18">IF(AND(F197&gt;0, F197&lt;38),1,IF(AND(F197&gt;37, F197&lt;63),1.5,IF(AND(F197&gt;62, F197&lt;88),2,IF(AND(F197&gt;87, F197&lt;101),2.5,0))))</f>
        <v>0</v>
      </c>
      <c r="H197" s="109">
        <f t="shared" si="14"/>
        <v>0</v>
      </c>
      <c r="I197" s="123"/>
      <c r="J197" s="124"/>
      <c r="K197" s="125"/>
      <c r="L197" s="113">
        <f t="shared" ref="L197:L213" si="19">IF(AND(K197&gt;0, K197&lt;15),1,IF(AND(K197&gt;14, K197&lt;25),1.5,IF(AND(K197&gt;24, K197&lt;35),2,IF(AND(K197&gt;34, K197&lt;26),2.5,0))))</f>
        <v>0</v>
      </c>
      <c r="M197" s="109">
        <f t="shared" si="16"/>
        <v>0</v>
      </c>
    </row>
    <row r="198" spans="1:13">
      <c r="A198" s="118"/>
      <c r="B198" s="127"/>
      <c r="C198" s="129"/>
      <c r="D198" s="120"/>
      <c r="E198" s="121"/>
      <c r="F198" s="122"/>
      <c r="G198" s="113">
        <f t="shared" si="18"/>
        <v>0</v>
      </c>
      <c r="H198" s="109">
        <f t="shared" si="14"/>
        <v>0</v>
      </c>
      <c r="I198" s="123"/>
      <c r="J198" s="124"/>
      <c r="K198" s="125"/>
      <c r="L198" s="113">
        <f t="shared" si="19"/>
        <v>0</v>
      </c>
      <c r="M198" s="109">
        <f t="shared" si="16"/>
        <v>0</v>
      </c>
    </row>
    <row r="199" spans="1:13">
      <c r="A199" s="118"/>
      <c r="B199" s="127"/>
      <c r="C199" s="129"/>
      <c r="D199" s="120"/>
      <c r="E199" s="121"/>
      <c r="F199" s="122"/>
      <c r="G199" s="113">
        <f t="shared" si="18"/>
        <v>0</v>
      </c>
      <c r="H199" s="109">
        <f t="shared" si="14"/>
        <v>0</v>
      </c>
      <c r="I199" s="123"/>
      <c r="J199" s="124"/>
      <c r="K199" s="125"/>
      <c r="L199" s="113">
        <f t="shared" si="19"/>
        <v>0</v>
      </c>
      <c r="M199" s="109">
        <f t="shared" si="16"/>
        <v>0</v>
      </c>
    </row>
    <row r="200" spans="1:13">
      <c r="A200" s="118"/>
      <c r="B200" s="127"/>
      <c r="C200" s="129"/>
      <c r="D200" s="120"/>
      <c r="E200" s="121"/>
      <c r="F200" s="122"/>
      <c r="G200" s="113">
        <f t="shared" si="18"/>
        <v>0</v>
      </c>
      <c r="H200" s="109">
        <f t="shared" si="14"/>
        <v>0</v>
      </c>
      <c r="I200" s="123"/>
      <c r="J200" s="124"/>
      <c r="K200" s="125"/>
      <c r="L200" s="113">
        <f t="shared" si="19"/>
        <v>0</v>
      </c>
      <c r="M200" s="109">
        <f t="shared" si="16"/>
        <v>0</v>
      </c>
    </row>
    <row r="201" spans="1:13">
      <c r="A201" s="118"/>
      <c r="B201" s="127"/>
      <c r="C201" s="129"/>
      <c r="D201" s="120"/>
      <c r="E201" s="121"/>
      <c r="F201" s="122"/>
      <c r="G201" s="113">
        <f t="shared" si="18"/>
        <v>0</v>
      </c>
      <c r="H201" s="109">
        <f t="shared" si="14"/>
        <v>0</v>
      </c>
      <c r="I201" s="123"/>
      <c r="J201" s="124"/>
      <c r="K201" s="125"/>
      <c r="L201" s="113">
        <f t="shared" si="19"/>
        <v>0</v>
      </c>
      <c r="M201" s="109">
        <f t="shared" si="16"/>
        <v>0</v>
      </c>
    </row>
    <row r="202" spans="1:13">
      <c r="A202" s="118"/>
      <c r="B202" s="127"/>
      <c r="C202" s="129"/>
      <c r="D202" s="120"/>
      <c r="E202" s="121"/>
      <c r="F202" s="122"/>
      <c r="G202" s="113">
        <f t="shared" si="18"/>
        <v>0</v>
      </c>
      <c r="H202" s="109">
        <f t="shared" si="14"/>
        <v>0</v>
      </c>
      <c r="I202" s="123"/>
      <c r="J202" s="124"/>
      <c r="K202" s="125"/>
      <c r="L202" s="113">
        <f t="shared" si="19"/>
        <v>0</v>
      </c>
      <c r="M202" s="109">
        <f t="shared" si="16"/>
        <v>0</v>
      </c>
    </row>
    <row r="203" spans="1:13">
      <c r="A203" s="118"/>
      <c r="B203" s="127"/>
      <c r="C203" s="129"/>
      <c r="D203" s="120"/>
      <c r="E203" s="121"/>
      <c r="F203" s="122"/>
      <c r="G203" s="113">
        <f t="shared" si="18"/>
        <v>0</v>
      </c>
      <c r="H203" s="109">
        <f t="shared" si="14"/>
        <v>0</v>
      </c>
      <c r="I203" s="123"/>
      <c r="J203" s="124"/>
      <c r="K203" s="125"/>
      <c r="L203" s="113">
        <f t="shared" si="19"/>
        <v>0</v>
      </c>
      <c r="M203" s="109">
        <f t="shared" si="16"/>
        <v>0</v>
      </c>
    </row>
    <row r="204" spans="1:13">
      <c r="A204" s="118"/>
      <c r="B204" s="127"/>
      <c r="C204" s="129"/>
      <c r="D204" s="120"/>
      <c r="E204" s="121"/>
      <c r="F204" s="122"/>
      <c r="G204" s="113">
        <f t="shared" si="18"/>
        <v>0</v>
      </c>
      <c r="H204" s="109">
        <f t="shared" si="14"/>
        <v>0</v>
      </c>
      <c r="I204" s="123"/>
      <c r="J204" s="124"/>
      <c r="K204" s="125"/>
      <c r="L204" s="113">
        <f t="shared" si="19"/>
        <v>0</v>
      </c>
      <c r="M204" s="109">
        <f t="shared" si="16"/>
        <v>0</v>
      </c>
    </row>
    <row r="205" spans="1:13">
      <c r="A205" s="118"/>
      <c r="B205" s="127"/>
      <c r="C205" s="129"/>
      <c r="D205" s="120"/>
      <c r="E205" s="121"/>
      <c r="F205" s="122"/>
      <c r="G205" s="113">
        <f t="shared" si="18"/>
        <v>0</v>
      </c>
      <c r="H205" s="109">
        <f t="shared" si="14"/>
        <v>0</v>
      </c>
      <c r="I205" s="123"/>
      <c r="J205" s="124"/>
      <c r="K205" s="125"/>
      <c r="L205" s="113">
        <f t="shared" si="19"/>
        <v>0</v>
      </c>
      <c r="M205" s="109">
        <f t="shared" si="16"/>
        <v>0</v>
      </c>
    </row>
    <row r="206" spans="1:13">
      <c r="A206" s="118"/>
      <c r="B206" s="127"/>
      <c r="C206" s="129"/>
      <c r="D206" s="120"/>
      <c r="E206" s="121"/>
      <c r="F206" s="122"/>
      <c r="G206" s="113">
        <f t="shared" si="18"/>
        <v>0</v>
      </c>
      <c r="H206" s="109">
        <f t="shared" si="14"/>
        <v>0</v>
      </c>
      <c r="I206" s="123"/>
      <c r="J206" s="124"/>
      <c r="K206" s="125"/>
      <c r="L206" s="113">
        <f t="shared" si="19"/>
        <v>0</v>
      </c>
      <c r="M206" s="109">
        <f t="shared" si="16"/>
        <v>0</v>
      </c>
    </row>
    <row r="207" spans="1:13">
      <c r="A207" s="118"/>
      <c r="B207" s="127"/>
      <c r="C207" s="129"/>
      <c r="D207" s="120"/>
      <c r="E207" s="121"/>
      <c r="F207" s="122"/>
      <c r="G207" s="113">
        <f t="shared" si="18"/>
        <v>0</v>
      </c>
      <c r="H207" s="109">
        <f t="shared" si="14"/>
        <v>0</v>
      </c>
      <c r="I207" s="123"/>
      <c r="J207" s="124"/>
      <c r="K207" s="125"/>
      <c r="L207" s="113">
        <f t="shared" si="19"/>
        <v>0</v>
      </c>
      <c r="M207" s="109">
        <f t="shared" si="16"/>
        <v>0</v>
      </c>
    </row>
    <row r="208" spans="1:13">
      <c r="A208" s="118"/>
      <c r="B208" s="127"/>
      <c r="C208" s="129"/>
      <c r="D208" s="120"/>
      <c r="E208" s="121"/>
      <c r="F208" s="122"/>
      <c r="G208" s="113">
        <f t="shared" si="18"/>
        <v>0</v>
      </c>
      <c r="H208" s="109">
        <f t="shared" si="14"/>
        <v>0</v>
      </c>
      <c r="I208" s="123"/>
      <c r="J208" s="124"/>
      <c r="K208" s="125"/>
      <c r="L208" s="113">
        <f t="shared" si="19"/>
        <v>0</v>
      </c>
      <c r="M208" s="109">
        <f t="shared" si="16"/>
        <v>0</v>
      </c>
    </row>
    <row r="209" spans="1:13">
      <c r="A209" s="118"/>
      <c r="B209" s="127"/>
      <c r="C209" s="129"/>
      <c r="D209" s="120"/>
      <c r="E209" s="121"/>
      <c r="F209" s="122"/>
      <c r="G209" s="113">
        <f t="shared" si="18"/>
        <v>0</v>
      </c>
      <c r="H209" s="109">
        <f t="shared" si="14"/>
        <v>0</v>
      </c>
      <c r="I209" s="123"/>
      <c r="J209" s="124"/>
      <c r="K209" s="125"/>
      <c r="L209" s="113">
        <f t="shared" si="19"/>
        <v>0</v>
      </c>
      <c r="M209" s="109">
        <f t="shared" si="16"/>
        <v>0</v>
      </c>
    </row>
    <row r="210" spans="1:13">
      <c r="A210" s="118"/>
      <c r="B210" s="127"/>
      <c r="C210" s="129"/>
      <c r="D210" s="120"/>
      <c r="E210" s="121"/>
      <c r="F210" s="122"/>
      <c r="G210" s="113">
        <f t="shared" si="18"/>
        <v>0</v>
      </c>
      <c r="H210" s="109">
        <f t="shared" si="14"/>
        <v>0</v>
      </c>
      <c r="I210" s="123"/>
      <c r="J210" s="124"/>
      <c r="K210" s="125"/>
      <c r="L210" s="113">
        <f t="shared" si="19"/>
        <v>0</v>
      </c>
      <c r="M210" s="109">
        <f t="shared" si="16"/>
        <v>0</v>
      </c>
    </row>
    <row r="211" spans="1:13">
      <c r="A211" s="118"/>
      <c r="B211" s="127"/>
      <c r="C211" s="129"/>
      <c r="D211" s="120"/>
      <c r="E211" s="121"/>
      <c r="F211" s="122"/>
      <c r="G211" s="113">
        <f t="shared" si="18"/>
        <v>0</v>
      </c>
      <c r="H211" s="109">
        <f t="shared" si="14"/>
        <v>0</v>
      </c>
      <c r="I211" s="123"/>
      <c r="J211" s="124"/>
      <c r="K211" s="125"/>
      <c r="L211" s="113">
        <f t="shared" si="19"/>
        <v>0</v>
      </c>
      <c r="M211" s="109">
        <f t="shared" si="16"/>
        <v>0</v>
      </c>
    </row>
    <row r="212" spans="1:13">
      <c r="A212" s="118"/>
      <c r="B212" s="127"/>
      <c r="C212" s="129"/>
      <c r="D212" s="120"/>
      <c r="E212" s="121"/>
      <c r="F212" s="122"/>
      <c r="G212" s="113">
        <f t="shared" si="18"/>
        <v>0</v>
      </c>
      <c r="H212" s="109">
        <f t="shared" si="14"/>
        <v>0</v>
      </c>
      <c r="I212" s="123"/>
      <c r="J212" s="124"/>
      <c r="K212" s="125"/>
      <c r="L212" s="113">
        <f t="shared" si="19"/>
        <v>0</v>
      </c>
      <c r="M212" s="109">
        <f t="shared" si="16"/>
        <v>0</v>
      </c>
    </row>
    <row r="213" spans="1:13" s="128" customFormat="1">
      <c r="A213" s="118"/>
      <c r="B213" s="127"/>
      <c r="C213" s="129"/>
      <c r="D213" s="120"/>
      <c r="E213" s="121"/>
      <c r="F213" s="122"/>
      <c r="G213" s="113">
        <f t="shared" si="18"/>
        <v>0</v>
      </c>
      <c r="H213" s="109">
        <f t="shared" si="14"/>
        <v>0</v>
      </c>
      <c r="I213" s="123"/>
      <c r="J213" s="124"/>
      <c r="K213" s="125"/>
      <c r="L213" s="113">
        <f t="shared" si="19"/>
        <v>0</v>
      </c>
      <c r="M213" s="109">
        <f t="shared" si="16"/>
        <v>0</v>
      </c>
    </row>
    <row r="214" spans="1:13" s="135" customFormat="1" ht="17.25" thickBot="1">
      <c r="A214" s="118"/>
      <c r="B214" s="127"/>
      <c r="C214" s="129"/>
      <c r="D214" s="120"/>
      <c r="E214" s="121"/>
      <c r="F214" s="122"/>
      <c r="G214" s="134"/>
      <c r="H214" s="129"/>
      <c r="I214" s="123"/>
      <c r="J214" s="124"/>
      <c r="K214" s="125"/>
      <c r="L214" s="134"/>
      <c r="M214" s="129"/>
    </row>
    <row r="215" spans="1:13" s="128" customFormat="1" ht="17.25" thickBot="1">
      <c r="A215" s="232" t="s">
        <v>150</v>
      </c>
      <c r="B215" s="233"/>
      <c r="C215" s="136"/>
      <c r="D215" s="137"/>
      <c r="E215" s="136"/>
      <c r="F215" s="138"/>
      <c r="G215" s="139"/>
      <c r="H215" s="140">
        <f>SUM(H195:H212)</f>
        <v>0</v>
      </c>
      <c r="I215" s="141"/>
      <c r="J215" s="142"/>
      <c r="K215" s="139"/>
      <c r="L215" s="139"/>
      <c r="M215" s="140">
        <f>SUM(M195:M212)</f>
        <v>0</v>
      </c>
    </row>
    <row r="216" spans="1:13" ht="17.25" thickBot="1">
      <c r="A216" s="143"/>
      <c r="B216" s="144"/>
      <c r="C216" s="145"/>
      <c r="D216" s="146"/>
      <c r="E216" s="147"/>
      <c r="F216" s="148"/>
      <c r="G216" s="148"/>
      <c r="H216" s="149"/>
      <c r="I216" s="146"/>
      <c r="J216" s="147"/>
      <c r="K216" s="148"/>
      <c r="L216" s="150"/>
      <c r="M216" s="145"/>
    </row>
    <row r="217" spans="1:13" s="128" customFormat="1" ht="17.25" thickBot="1">
      <c r="A217" s="232" t="s">
        <v>162</v>
      </c>
      <c r="B217" s="239"/>
      <c r="C217" s="151"/>
      <c r="D217" s="175"/>
      <c r="E217" s="240" t="s">
        <v>151</v>
      </c>
      <c r="F217" s="241"/>
      <c r="G217" s="152" t="s">
        <v>156</v>
      </c>
      <c r="H217" s="140">
        <f>D217/2</f>
        <v>0</v>
      </c>
      <c r="I217" s="141" t="s">
        <v>157</v>
      </c>
      <c r="J217" s="153"/>
      <c r="K217" s="154"/>
      <c r="L217" s="154"/>
      <c r="M217" s="151"/>
    </row>
    <row r="218" spans="1:13" ht="17.25" thickBot="1">
      <c r="A218" s="156"/>
      <c r="B218" s="157"/>
      <c r="C218" s="158"/>
      <c r="D218" s="159"/>
      <c r="E218" s="160"/>
      <c r="F218" s="161"/>
      <c r="G218" s="161"/>
      <c r="H218" s="162"/>
      <c r="I218" s="159"/>
      <c r="J218" s="160"/>
      <c r="K218" s="161"/>
      <c r="L218" s="163"/>
      <c r="M218" s="158"/>
    </row>
    <row r="219" spans="1:13" s="155" customFormat="1" ht="17.25" thickBot="1">
      <c r="A219" s="232" t="s">
        <v>163</v>
      </c>
      <c r="B219" s="239"/>
      <c r="C219" s="151"/>
      <c r="D219" s="175"/>
      <c r="E219" s="240" t="s">
        <v>151</v>
      </c>
      <c r="F219" s="241"/>
      <c r="G219" s="152" t="s">
        <v>156</v>
      </c>
      <c r="H219" s="140">
        <f>D219/1</f>
        <v>0</v>
      </c>
      <c r="I219" s="141" t="s">
        <v>157</v>
      </c>
      <c r="J219" s="153"/>
      <c r="K219" s="154"/>
      <c r="L219" s="154"/>
      <c r="M219" s="151"/>
    </row>
    <row r="220" spans="1:13" ht="17.25" thickBot="1">
      <c r="A220" s="156"/>
      <c r="B220" s="157"/>
      <c r="C220" s="158"/>
      <c r="D220" s="159"/>
      <c r="E220" s="160"/>
      <c r="F220" s="161"/>
      <c r="G220" s="161"/>
      <c r="H220" s="162"/>
      <c r="I220" s="159"/>
      <c r="J220" s="160"/>
      <c r="K220" s="161"/>
      <c r="L220" s="163"/>
      <c r="M220" s="158"/>
    </row>
    <row r="221" spans="1:13" s="168" customFormat="1" ht="21" thickBot="1">
      <c r="A221" s="242" t="s">
        <v>164</v>
      </c>
      <c r="B221" s="243"/>
      <c r="C221" s="164"/>
      <c r="D221" s="165"/>
      <c r="E221" s="166"/>
      <c r="F221" s="167"/>
      <c r="G221" s="167"/>
      <c r="H221" s="140">
        <f>H215+M215+H217+H219</f>
        <v>0</v>
      </c>
      <c r="I221" s="165"/>
      <c r="J221" s="166"/>
      <c r="K221" s="167"/>
      <c r="L221" s="167"/>
      <c r="M221" s="164"/>
    </row>
    <row r="222" spans="1:13">
      <c r="A222" s="118"/>
      <c r="B222" s="127"/>
      <c r="C222" s="129"/>
      <c r="D222" s="130"/>
      <c r="E222" s="131"/>
      <c r="F222" s="132"/>
      <c r="G222" s="132"/>
      <c r="H222" s="133"/>
      <c r="I222" s="130"/>
      <c r="J222" s="131"/>
      <c r="K222" s="132"/>
      <c r="L222" s="132"/>
      <c r="M222" s="129"/>
    </row>
    <row r="223" spans="1:13" s="128" customFormat="1" ht="20.25">
      <c r="A223" s="229" t="s">
        <v>161</v>
      </c>
      <c r="B223" s="230"/>
      <c r="C223" s="230"/>
      <c r="D223" s="230"/>
      <c r="E223" s="230"/>
      <c r="F223" s="230"/>
      <c r="G223" s="230"/>
      <c r="H223" s="230"/>
      <c r="I223" s="230"/>
      <c r="J223" s="230"/>
      <c r="K223" s="230"/>
      <c r="L223" s="230"/>
      <c r="M223" s="231"/>
    </row>
    <row r="224" spans="1:13" s="135" customFormat="1" ht="17.25" thickBot="1">
      <c r="A224" s="118"/>
      <c r="B224" s="127"/>
      <c r="C224" s="133"/>
      <c r="D224" s="130"/>
      <c r="E224" s="131"/>
      <c r="F224" s="132"/>
      <c r="G224" s="132"/>
      <c r="H224" s="133"/>
      <c r="I224" s="130"/>
      <c r="J224" s="131"/>
      <c r="K224" s="132"/>
      <c r="L224" s="132"/>
      <c r="M224" s="133"/>
    </row>
    <row r="225" spans="1:13" s="128" customFormat="1" ht="17.25" thickBot="1">
      <c r="A225" s="232" t="s">
        <v>150</v>
      </c>
      <c r="B225" s="233"/>
      <c r="C225" s="136"/>
      <c r="D225" s="137"/>
      <c r="E225" s="136"/>
      <c r="F225" s="138"/>
      <c r="G225" s="139"/>
      <c r="H225" s="140">
        <f>H188+H215</f>
        <v>524</v>
      </c>
      <c r="I225" s="141"/>
      <c r="J225" s="142"/>
      <c r="K225" s="139"/>
      <c r="L225" s="139"/>
      <c r="M225" s="140">
        <f>M188+M215</f>
        <v>132</v>
      </c>
    </row>
    <row r="226" spans="1:13" ht="17.25" thickBot="1">
      <c r="A226" s="143"/>
      <c r="B226" s="144"/>
      <c r="C226" s="145"/>
      <c r="D226" s="146"/>
      <c r="E226" s="147"/>
      <c r="F226" s="148"/>
      <c r="G226" s="148"/>
      <c r="H226" s="149"/>
      <c r="I226" s="146"/>
      <c r="J226" s="147"/>
      <c r="K226" s="148"/>
      <c r="L226" s="150"/>
      <c r="M226" s="145"/>
    </row>
    <row r="227" spans="1:13" s="155" customFormat="1" ht="17.25" thickBot="1">
      <c r="A227" s="232" t="s">
        <v>165</v>
      </c>
      <c r="B227" s="239"/>
      <c r="C227" s="151"/>
      <c r="D227" s="169"/>
      <c r="E227" s="240"/>
      <c r="F227" s="241"/>
      <c r="G227" s="152"/>
      <c r="H227" s="140">
        <f>H190+H217+H219</f>
        <v>50</v>
      </c>
      <c r="I227" s="141" t="s">
        <v>157</v>
      </c>
      <c r="J227" s="153"/>
      <c r="K227" s="154"/>
      <c r="L227" s="154"/>
      <c r="M227" s="151"/>
    </row>
    <row r="228" spans="1:13" ht="17.25" thickBot="1">
      <c r="A228" s="156"/>
      <c r="B228" s="157"/>
      <c r="C228" s="158"/>
      <c r="D228" s="159"/>
      <c r="E228" s="160"/>
      <c r="F228" s="161"/>
      <c r="G228" s="161"/>
      <c r="H228" s="162"/>
      <c r="I228" s="159"/>
      <c r="J228" s="160"/>
      <c r="K228" s="161"/>
      <c r="L228" s="163"/>
      <c r="M228" s="158"/>
    </row>
    <row r="229" spans="1:13" ht="28.9" customHeight="1" thickBot="1">
      <c r="A229" s="242" t="s">
        <v>160</v>
      </c>
      <c r="B229" s="243"/>
      <c r="C229" s="164"/>
      <c r="D229" s="165"/>
      <c r="E229" s="166"/>
      <c r="F229" s="167"/>
      <c r="G229" s="167"/>
      <c r="H229" s="140">
        <f>H225+M225+H227</f>
        <v>706</v>
      </c>
      <c r="I229" s="165"/>
      <c r="J229" s="166"/>
      <c r="K229" s="167"/>
      <c r="L229" s="167"/>
      <c r="M229" s="164"/>
    </row>
    <row r="230" spans="1:13" ht="28.15" customHeight="1" thickBot="1">
      <c r="A230" s="118"/>
      <c r="B230" s="127"/>
      <c r="C230" s="129"/>
      <c r="D230" s="130"/>
      <c r="E230" s="131"/>
      <c r="F230" s="132"/>
      <c r="G230" s="132"/>
      <c r="H230" s="133"/>
      <c r="I230" s="130"/>
      <c r="J230" s="131"/>
      <c r="K230" s="132"/>
      <c r="L230" s="132"/>
      <c r="M230" s="129"/>
    </row>
    <row r="231" spans="1:13" ht="17.25" thickBot="1">
      <c r="A231" s="206" t="s">
        <v>152</v>
      </c>
      <c r="B231" s="207"/>
      <c r="C231" s="208"/>
      <c r="D231" s="212" t="s">
        <v>153</v>
      </c>
      <c r="E231" s="212"/>
      <c r="F231" s="212"/>
      <c r="G231" s="212" t="s">
        <v>154</v>
      </c>
      <c r="H231" s="212"/>
      <c r="I231" s="212"/>
      <c r="J231" s="212"/>
      <c r="K231" s="212" t="s">
        <v>155</v>
      </c>
      <c r="L231" s="212"/>
      <c r="M231" s="212"/>
    </row>
    <row r="232" spans="1:13" ht="27.75" thickBot="1">
      <c r="A232" s="209"/>
      <c r="B232" s="210"/>
      <c r="C232" s="211"/>
      <c r="D232" s="219">
        <f>ROUND((H229/24)/0.72,0)</f>
        <v>41</v>
      </c>
      <c r="E232" s="219"/>
      <c r="F232" s="219"/>
      <c r="G232" s="219">
        <f>ROUND((H229/24)/0.65,0)</f>
        <v>45</v>
      </c>
      <c r="H232" s="219"/>
      <c r="I232" s="219"/>
      <c r="J232" s="219"/>
      <c r="K232" s="219">
        <f>ROUND((H229/24)/0.58,0)</f>
        <v>51</v>
      </c>
      <c r="L232" s="219"/>
      <c r="M232" s="219"/>
    </row>
  </sheetData>
  <mergeCells count="30">
    <mergeCell ref="D232:F232"/>
    <mergeCell ref="G232:J232"/>
    <mergeCell ref="K232:M232"/>
    <mergeCell ref="A231:C232"/>
    <mergeCell ref="A192:B192"/>
    <mergeCell ref="D231:F231"/>
    <mergeCell ref="G231:J231"/>
    <mergeCell ref="K231:M231"/>
    <mergeCell ref="A221:B221"/>
    <mergeCell ref="A223:M223"/>
    <mergeCell ref="A225:B225"/>
    <mergeCell ref="A227:B227"/>
    <mergeCell ref="E227:F227"/>
    <mergeCell ref="A229:B229"/>
    <mergeCell ref="A219:B219"/>
    <mergeCell ref="E219:F219"/>
    <mergeCell ref="A217:B217"/>
    <mergeCell ref="E217:F217"/>
    <mergeCell ref="A188:B188"/>
    <mergeCell ref="A190:B190"/>
    <mergeCell ref="E190:F190"/>
    <mergeCell ref="A2:M2"/>
    <mergeCell ref="A3:M3"/>
    <mergeCell ref="A11:M11"/>
    <mergeCell ref="A194:M194"/>
    <mergeCell ref="A215:B215"/>
    <mergeCell ref="A7:A8"/>
    <mergeCell ref="B7:C7"/>
    <mergeCell ref="D7:H7"/>
    <mergeCell ref="I7:M7"/>
  </mergeCells>
  <printOptions horizontalCentered="1"/>
  <pageMargins left="0.39370078740157483" right="0.39370078740157483"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dimension ref="A1:G18"/>
  <sheetViews>
    <sheetView tabSelected="1" topLeftCell="A4" workbookViewId="0">
      <selection activeCell="C9" sqref="C9:G9"/>
    </sheetView>
  </sheetViews>
  <sheetFormatPr defaultRowHeight="15.75"/>
  <cols>
    <col min="1" max="2" width="9.140625" style="245"/>
    <col min="3" max="3" width="9.140625" style="246"/>
    <col min="4" max="6" width="9.140625" style="245"/>
    <col min="7" max="7" width="25.85546875" style="245" customWidth="1"/>
    <col min="8" max="16384" width="9.140625" style="245"/>
  </cols>
  <sheetData>
    <row r="1" spans="1:7">
      <c r="A1" s="244" t="s">
        <v>180</v>
      </c>
      <c r="B1" s="244"/>
      <c r="C1" s="244"/>
      <c r="D1" s="244"/>
      <c r="E1" s="244"/>
      <c r="F1" s="244"/>
      <c r="G1" s="244"/>
    </row>
    <row r="2" spans="1:7">
      <c r="A2" s="244" t="s">
        <v>181</v>
      </c>
      <c r="B2" s="244"/>
      <c r="C2" s="244"/>
      <c r="D2" s="244"/>
      <c r="E2" s="244"/>
      <c r="F2" s="244"/>
      <c r="G2" s="244"/>
    </row>
    <row r="4" spans="1:7" s="251" customFormat="1">
      <c r="A4" s="247" t="s">
        <v>182</v>
      </c>
      <c r="B4" s="247" t="s">
        <v>183</v>
      </c>
      <c r="C4" s="248" t="s">
        <v>184</v>
      </c>
      <c r="D4" s="249"/>
      <c r="E4" s="249"/>
      <c r="F4" s="249"/>
      <c r="G4" s="250"/>
    </row>
    <row r="5" spans="1:7" s="246" customFormat="1" ht="45.75" customHeight="1">
      <c r="A5" s="255">
        <v>1</v>
      </c>
      <c r="B5" s="255">
        <v>1</v>
      </c>
      <c r="C5" s="252" t="s">
        <v>185</v>
      </c>
      <c r="D5" s="253"/>
      <c r="E5" s="253"/>
      <c r="F5" s="253"/>
      <c r="G5" s="254"/>
    </row>
    <row r="6" spans="1:7" s="246" customFormat="1" ht="102" customHeight="1">
      <c r="A6" s="255">
        <f>A5+1</f>
        <v>2</v>
      </c>
      <c r="B6" s="255">
        <v>2</v>
      </c>
      <c r="C6" s="252" t="s">
        <v>186</v>
      </c>
      <c r="D6" s="253"/>
      <c r="E6" s="253"/>
      <c r="F6" s="253"/>
      <c r="G6" s="254"/>
    </row>
    <row r="7" spans="1:7" s="246" customFormat="1" ht="67.5" customHeight="1">
      <c r="A7" s="255">
        <f t="shared" ref="A7:A18" si="0">A6+1</f>
        <v>3</v>
      </c>
      <c r="B7" s="255">
        <v>3</v>
      </c>
      <c r="C7" s="252" t="s">
        <v>187</v>
      </c>
      <c r="D7" s="253"/>
      <c r="E7" s="253"/>
      <c r="F7" s="253"/>
      <c r="G7" s="254"/>
    </row>
    <row r="8" spans="1:7" s="246" customFormat="1" ht="45.75" customHeight="1">
      <c r="A8" s="255">
        <f t="shared" si="0"/>
        <v>4</v>
      </c>
      <c r="B8" s="255">
        <v>4</v>
      </c>
      <c r="C8" s="252" t="s">
        <v>188</v>
      </c>
      <c r="D8" s="253"/>
      <c r="E8" s="253"/>
      <c r="F8" s="253"/>
      <c r="G8" s="254"/>
    </row>
    <row r="9" spans="1:7" s="246" customFormat="1" ht="45.75" customHeight="1">
      <c r="A9" s="255">
        <f t="shared" si="0"/>
        <v>5</v>
      </c>
      <c r="B9" s="255">
        <v>5</v>
      </c>
      <c r="C9" s="252" t="s">
        <v>189</v>
      </c>
      <c r="D9" s="253"/>
      <c r="E9" s="253"/>
      <c r="F9" s="253"/>
      <c r="G9" s="254"/>
    </row>
    <row r="10" spans="1:7" s="246" customFormat="1" ht="45.75" customHeight="1">
      <c r="A10" s="255">
        <f t="shared" si="0"/>
        <v>6</v>
      </c>
      <c r="B10" s="255">
        <v>6</v>
      </c>
      <c r="C10" s="252" t="s">
        <v>190</v>
      </c>
      <c r="D10" s="253"/>
      <c r="E10" s="253"/>
      <c r="F10" s="253"/>
      <c r="G10" s="254"/>
    </row>
    <row r="11" spans="1:7" s="246" customFormat="1" ht="45.75" customHeight="1">
      <c r="A11" s="255">
        <f t="shared" si="0"/>
        <v>7</v>
      </c>
      <c r="B11" s="255">
        <v>7</v>
      </c>
      <c r="C11" s="252" t="s">
        <v>191</v>
      </c>
      <c r="D11" s="253"/>
      <c r="E11" s="253"/>
      <c r="F11" s="253"/>
      <c r="G11" s="254"/>
    </row>
    <row r="12" spans="1:7" s="246" customFormat="1" ht="45.75" customHeight="1">
      <c r="A12" s="255">
        <f t="shared" si="0"/>
        <v>8</v>
      </c>
      <c r="B12" s="255">
        <v>8</v>
      </c>
      <c r="C12" s="252" t="s">
        <v>192</v>
      </c>
      <c r="D12" s="253"/>
      <c r="E12" s="253"/>
      <c r="F12" s="253"/>
      <c r="G12" s="254"/>
    </row>
    <row r="13" spans="1:7" s="246" customFormat="1" ht="45.75" customHeight="1">
      <c r="A13" s="255">
        <f t="shared" si="0"/>
        <v>9</v>
      </c>
      <c r="B13" s="255">
        <v>9</v>
      </c>
      <c r="C13" s="252" t="s">
        <v>193</v>
      </c>
      <c r="D13" s="253"/>
      <c r="E13" s="253"/>
      <c r="F13" s="253"/>
      <c r="G13" s="254"/>
    </row>
    <row r="14" spans="1:7" s="246" customFormat="1" ht="45.75" customHeight="1">
      <c r="A14" s="255">
        <f t="shared" si="0"/>
        <v>10</v>
      </c>
      <c r="B14" s="255">
        <v>10</v>
      </c>
      <c r="C14" s="252" t="s">
        <v>194</v>
      </c>
      <c r="D14" s="253"/>
      <c r="E14" s="253"/>
      <c r="F14" s="253"/>
      <c r="G14" s="254"/>
    </row>
    <row r="15" spans="1:7" s="246" customFormat="1" ht="75.75" customHeight="1">
      <c r="A15" s="255">
        <f t="shared" si="0"/>
        <v>11</v>
      </c>
      <c r="B15" s="255">
        <v>11</v>
      </c>
      <c r="C15" s="252" t="s">
        <v>195</v>
      </c>
      <c r="D15" s="253"/>
      <c r="E15" s="253"/>
      <c r="F15" s="253"/>
      <c r="G15" s="254"/>
    </row>
    <row r="16" spans="1:7" s="246" customFormat="1" ht="84.75" customHeight="1">
      <c r="A16" s="255">
        <f t="shared" si="0"/>
        <v>12</v>
      </c>
      <c r="B16" s="255">
        <v>12</v>
      </c>
      <c r="C16" s="252" t="s">
        <v>196</v>
      </c>
      <c r="D16" s="253"/>
      <c r="E16" s="253"/>
      <c r="F16" s="253"/>
      <c r="G16" s="254"/>
    </row>
    <row r="17" spans="1:7" s="246" customFormat="1" ht="123" customHeight="1">
      <c r="A17" s="255">
        <f t="shared" si="0"/>
        <v>13</v>
      </c>
      <c r="B17" s="255">
        <v>13</v>
      </c>
      <c r="C17" s="252" t="s">
        <v>197</v>
      </c>
      <c r="D17" s="253"/>
      <c r="E17" s="253"/>
      <c r="F17" s="253"/>
      <c r="G17" s="254"/>
    </row>
    <row r="18" spans="1:7" s="246" customFormat="1" ht="76.5" customHeight="1">
      <c r="A18" s="255">
        <f t="shared" si="0"/>
        <v>14</v>
      </c>
      <c r="B18" s="255"/>
      <c r="C18" s="252" t="s">
        <v>198</v>
      </c>
      <c r="D18" s="253"/>
      <c r="E18" s="253"/>
      <c r="F18" s="253"/>
      <c r="G18" s="254"/>
    </row>
  </sheetData>
  <mergeCells count="17">
    <mergeCell ref="C14:G14"/>
    <mergeCell ref="C15:G15"/>
    <mergeCell ref="C16:G16"/>
    <mergeCell ref="C17:G17"/>
    <mergeCell ref="C18:G18"/>
    <mergeCell ref="C8:G8"/>
    <mergeCell ref="C9:G9"/>
    <mergeCell ref="C10:G10"/>
    <mergeCell ref="C11:G11"/>
    <mergeCell ref="C12:G12"/>
    <mergeCell ref="C13:G13"/>
    <mergeCell ref="A1:G1"/>
    <mergeCell ref="A2:G2"/>
    <mergeCell ref="C4:G4"/>
    <mergeCell ref="C5:G5"/>
    <mergeCell ref="C6:G6"/>
    <mergeCell ref="C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Lamp IV </vt:lpstr>
      <vt:lpstr>Lamp IV (contoh)</vt:lpstr>
      <vt:lpstr>Petunjuk Lamp IV</vt:lpstr>
      <vt:lpstr>'Lamp IV '!Print_Area</vt:lpstr>
      <vt:lpstr>'Lamp IV (contoh)'!Print_Area</vt:lpstr>
      <vt:lpstr>'Lamp IV (contoh)'!Print_Titles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dc:creator>
  <cp:lastModifiedBy>kepegawaianpolnes</cp:lastModifiedBy>
  <cp:lastPrinted>2016-03-03T08:59:56Z</cp:lastPrinted>
  <dcterms:created xsi:type="dcterms:W3CDTF">2015-02-09T08:49:53Z</dcterms:created>
  <dcterms:modified xsi:type="dcterms:W3CDTF">2016-03-08T03:55:16Z</dcterms:modified>
</cp:coreProperties>
</file>